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10.xml" ContentType="application/vnd.openxmlformats-officedocument.spreadsheetml.worksheet+xml"/>
  <Override PartName="/xl/worksheets/sheet1.xml" ContentType="application/vnd.openxmlformats-officedocument.spreadsheetml.worksheet+xml"/>
  <Override PartName="/xl/worksheets/sheet26.xml" ContentType="application/vnd.openxmlformats-officedocument.spreadsheetml.worksheet+xml"/>
  <Override PartName="/xl/worksheets/sheet1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externalLinks/_rels/externalLink3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5"/>
  </bookViews>
  <sheets>
    <sheet name="Журн.расхода" sheetId="1" state="visible" r:id="rId2"/>
    <sheet name="Журнал контроля" sheetId="2" state="visible" r:id="rId3"/>
    <sheet name="контрол лист" sheetId="3" state="hidden" r:id="rId4"/>
    <sheet name="Лист6" sheetId="4" state="hidden" r:id="rId5"/>
    <sheet name="Лист10" sheetId="5" state="hidden" r:id="rId6"/>
    <sheet name="обложка" sheetId="6" state="visible" r:id="rId7"/>
    <sheet name="перечень" sheetId="7" state="visible" r:id="rId8"/>
    <sheet name="журнал" sheetId="8" state="hidden" r:id="rId9"/>
    <sheet name="занесвынес" sheetId="9" state="hidden" r:id="rId10"/>
    <sheet name="3 конт дез (1)" sheetId="10" state="visible" r:id="rId11"/>
    <sheet name="3 конт дез (2)" sheetId="11" state="visible" r:id="rId12"/>
    <sheet name="3 конт дез (3)" sheetId="12" state="visible" r:id="rId13"/>
    <sheet name="3 контур (1)" sheetId="13" state="visible" r:id="rId14"/>
    <sheet name="3 контур (2)" sheetId="14" state="visible" r:id="rId15"/>
    <sheet name="3 контур (3)" sheetId="15" state="visible" r:id="rId16"/>
    <sheet name="1 контур (1)" sheetId="16" state="visible" r:id="rId17"/>
    <sheet name="1 контур (2)" sheetId="17" state="visible" r:id="rId18"/>
    <sheet name="1 контур (3)" sheetId="18" state="visible" r:id="rId19"/>
    <sheet name="2 контур (1)" sheetId="19" state="visible" r:id="rId20"/>
    <sheet name="2 контур (2)" sheetId="20" state="visible" r:id="rId21"/>
    <sheet name="2 контур (3)" sheetId="21" state="visible" r:id="rId22"/>
    <sheet name="аэро 17.09" sheetId="22" state="visible" r:id="rId23"/>
    <sheet name="аэро 20.09" sheetId="23" state="visible" r:id="rId24"/>
    <sheet name="барьер" sheetId="24" state="visible" r:id="rId25"/>
    <sheet name="Лист25" sheetId="25" state="visible" r:id="rId26"/>
    <sheet name="Лист26" sheetId="26" state="visible" r:id="rId27"/>
  </sheets>
  <externalReferences>
    <externalReference r:id="rId28"/>
    <externalReference r:id="rId29"/>
  </externalReferences>
  <definedNames>
    <definedName function="false" hidden="true" localSheetId="7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<sst xmlns="http://schemas.openxmlformats.org/spreadsheetml/2006/main" count="4914" uniqueCount="444">
  <si>
    <t xml:space="preserve">ООО Альфадез</t>
  </si>
  <si>
    <t xml:space="preserve">Журнал расхода токсичных средств</t>
  </si>
  <si>
    <t xml:space="preserve">Страница    из 30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</si>
  <si>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</si>
  <si>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</si>
  <si>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</si>
  <si>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</si>
  <si>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</si>
  <si>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</si>
  <si>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Дата применения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</si>
  <si>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</si>
  <si>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</si>
  <si>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</si>
  <si>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</si>
  <si>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</si>
  <si>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   израсходо 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</si>
  <si>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</si>
  <si>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</si>
  <si>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</si>
  <si>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</si>
  <si>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</si>
  <si>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Тамагавк</t>
  </si>
  <si>
    <t xml:space="preserve">ООО « Гарант»</t>
  </si>
  <si>
    <t xml:space="preserve">3 года / 12.2023</t>
  </si>
  <si>
    <t xml:space="preserve">Тиаметоксам — 10 % </t>
  </si>
  <si>
    <t xml:space="preserve">3 контур защиты</t>
  </si>
  <si>
    <t xml:space="preserve">синатропные насекомые 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</si>
  <si>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</si>
  <si>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</si>
  <si>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</si>
  <si>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</si>
  <si>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1 контур защиты</t>
  </si>
  <si>
    <t xml:space="preserve">1-71</t>
  </si>
  <si>
    <t xml:space="preserve">Синантропные грызуны</t>
  </si>
  <si>
    <t xml:space="preserve">2 контур защиты</t>
  </si>
  <si>
    <t xml:space="preserve">1-128</t>
  </si>
  <si>
    <t xml:space="preserve">Ратобор-гранулы от грызунов </t>
  </si>
  <si>
    <t xml:space="preserve">14607043 20109 3</t>
  </si>
  <si>
    <r>
      <rPr>
        <sz val="11"/>
        <color rgb="FF000000"/>
        <rFont val="Arial Cyr"/>
        <family val="0"/>
        <charset val="1"/>
      </rPr>
      <t xml:space="preserve">3 года / </t>
    </r>
    <r>
      <rPr>
        <sz val="11"/>
        <color rgb="FF000000"/>
        <rFont val="Arial Cyr"/>
        <family val="0"/>
        <charset val="204"/>
      </rPr>
      <t xml:space="preserve">04. 2023</t>
    </r>
  </si>
  <si>
    <t xml:space="preserve">тампонирование нор</t>
  </si>
  <si>
    <t xml:space="preserve">15000 м2</t>
  </si>
  <si>
    <t xml:space="preserve">ООО Деснаб-Трейд</t>
  </si>
  <si>
    <t xml:space="preserve">0217</t>
  </si>
  <si>
    <t xml:space="preserve">5 лет/
02.23</t>
  </si>
  <si>
    <t xml:space="preserve">-</t>
  </si>
  <si>
    <t xml:space="preserve">Синантропные насекомые</t>
  </si>
  <si>
    <t xml:space="preserve">Журнал контроля вносимых и выносимых токсических средств и материалов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</si>
  <si>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</si>
  <si>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</si>
  <si>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</si>
  <si>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</si>
  <si>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</si>
  <si>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</si>
  <si>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</si>
  <si>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</si>
  <si>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Синатропные насекомые 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</si>
  <si>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</si>
  <si>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</si>
  <si>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</si>
  <si>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</si>
  <si>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</si>
  <si>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</si>
  <si>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</si>
  <si>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</si>
  <si>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</si>
  <si>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</si>
  <si>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</si>
  <si>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</si>
  <si>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</si>
  <si>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</si>
  <si>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</si>
  <si>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</si>
  <si>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</si>
  <si>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</si>
  <si>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</si>
  <si>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</si>
  <si>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</si>
  <si>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</si>
  <si>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</si>
  <si>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</si>
  <si>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</si>
  <si>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</si>
  <si>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</si>
  <si>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</si>
  <si>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</si>
  <si>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</si>
  <si>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</si>
  <si>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</si>
  <si>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</si>
  <si>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</si>
  <si>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</si>
  <si>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</si>
  <si>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</si>
  <si>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</si>
  <si>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</si>
  <si>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</si>
  <si>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</si>
  <si>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</si>
  <si>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</si>
  <si>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</si>
  <si>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</si>
  <si>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</si>
  <si>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</si>
  <si>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</si>
  <si>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</si>
  <si>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</si>
  <si>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</si>
  <si>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</si>
  <si>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</si>
  <si>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</si>
  <si>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</si>
  <si>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</si>
  <si>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</si>
  <si>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</si>
  <si>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</si>
  <si>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</si>
  <si>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</si>
  <si>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</si>
  <si>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</si>
  <si>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</si>
  <si>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</si>
  <si>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</si>
  <si>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</si>
  <si>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</si>
  <si>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</si>
  <si>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</si>
  <si>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</si>
  <si>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</si>
  <si>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</si>
  <si>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</si>
  <si>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</si>
  <si>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</si>
  <si>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</si>
  <si>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</si>
  <si>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</si>
  <si>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</si>
  <si>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</si>
  <si>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</si>
  <si>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</si>
  <si>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</si>
  <si>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</si>
  <si>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</si>
  <si>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</si>
  <si>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</si>
  <si>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</si>
  <si>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</si>
  <si>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</si>
  <si>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</si>
  <si>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</si>
  <si>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</si>
  <si>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</si>
  <si>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</si>
  <si>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</si>
  <si>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</si>
  <si>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</si>
  <si>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</si>
  <si>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</si>
  <si>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</si>
  <si>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</si>
  <si>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</si>
  <si>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</si>
  <si>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</si>
  <si>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</si>
  <si>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</si>
  <si>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</si>
  <si>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</si>
  <si>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</si>
  <si>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</si>
  <si>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</si>
  <si>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</si>
  <si>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</si>
  <si>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</si>
  <si>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</si>
  <si>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</si>
  <si>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</si>
  <si>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</si>
  <si>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</si>
  <si>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</si>
  <si>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</si>
  <si>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</si>
  <si>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</si>
  <si>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</si>
  <si>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</si>
  <si>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</si>
  <si>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</si>
  <si>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</si>
  <si>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</si>
  <si>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</si>
  <si>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</si>
  <si>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</si>
  <si>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</si>
  <si>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</si>
  <si>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</si>
  <si>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</si>
  <si>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</si>
  <si>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</si>
  <si>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</si>
  <si>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</si>
  <si>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</si>
  <si>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</si>
  <si>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</si>
  <si>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</si>
  <si>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</si>
  <si>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</si>
  <si>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</si>
  <si>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</si>
  <si>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</si>
  <si>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</si>
  <si>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</si>
  <si>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</si>
  <si>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</si>
  <si>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</si>
  <si>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</si>
  <si>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</si>
  <si>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</si>
  <si>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</si>
  <si>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</si>
  <si>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</si>
  <si>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</si>
  <si>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</si>
  <si>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</si>
  <si>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</si>
  <si>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</si>
  <si>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</si>
  <si>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</si>
  <si>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</si>
  <si>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</si>
  <si>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</si>
  <si>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</si>
  <si>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</si>
  <si>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</si>
  <si>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</si>
  <si>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</si>
  <si>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</si>
  <si>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</si>
  <si>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</si>
  <si>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</si>
  <si>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</si>
  <si>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</si>
  <si>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</si>
  <si>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</si>
  <si>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</si>
  <si>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</si>
  <si>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</si>
  <si>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</si>
  <si>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</si>
  <si>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</si>
  <si>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</si>
  <si>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</si>
  <si>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</si>
  <si>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01.06.2024-31.06.2024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</si>
  <si>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</si>
  <si>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</si>
  <si>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</si>
  <si>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</si>
  <si>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</si>
  <si>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</si>
  <si>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</si>
  <si>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</si>
  <si>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</si>
  <si>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</si>
  <si>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</si>
  <si>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</si>
  <si>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</si>
  <si>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</si>
  <si>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</si>
  <si>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</si>
  <si>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</si>
  <si>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</si>
  <si>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</si>
  <si>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</si>
  <si>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</si>
  <si>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</si>
  <si>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</si>
  <si>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</si>
  <si>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</si>
  <si>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</si>
  <si>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</si>
  <si>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</si>
  <si>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</si>
  <si>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</si>
  <si>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</si>
  <si>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</si>
  <si>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</si>
  <si>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</si>
  <si>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</si>
  <si>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</si>
  <si>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</si>
  <si>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</si>
  <si>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</si>
  <si>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</si>
  <si>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</si>
  <si>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</si>
  <si>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</si>
  <si>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</si>
  <si>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</si>
  <si>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</si>
  <si>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</si>
  <si>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</si>
  <si>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</si>
  <si>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</si>
  <si>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</si>
  <si>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</si>
  <si>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</si>
  <si>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</si>
  <si>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</si>
  <si>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</si>
  <si>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</si>
  <si>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</si>
  <si>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</si>
  <si>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</si>
  <si>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</si>
  <si>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</si>
  <si>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</si>
  <si>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</si>
  <si>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</si>
  <si>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</si>
  <si>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</si>
  <si>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</si>
  <si>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</si>
  <si>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</si>
  <si>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В процессе мониторинга обнаружены свeжие погрызы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</si>
  <si>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</si>
  <si>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</si>
  <si>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</si>
  <si>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</si>
  <si>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</si>
  <si>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</si>
  <si>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</si>
  <si>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</si>
  <si>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</si>
  <si>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</si>
  <si>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</si>
  <si>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</si>
  <si>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Контур №3</t>
  </si>
  <si>
    <t xml:space="preserve">Тараканы</t>
  </si>
  <si>
    <t xml:space="preserve">Пауки</t>
  </si>
  <si>
    <t xml:space="preserve">Муравьи</t>
  </si>
  <si>
    <t xml:space="preserve">Жужелици</t>
  </si>
  <si>
    <t xml:space="preserve">Мокрици</t>
  </si>
  <si>
    <t xml:space="preserve">Многоножки</t>
  </si>
  <si>
    <t xml:space="preserve">КИУ № 10</t>
  </si>
  <si>
    <t xml:space="preserve">КИУ № 11</t>
  </si>
  <si>
    <t xml:space="preserve">КИУ № 13</t>
  </si>
  <si>
    <t xml:space="preserve">КИУ № 14</t>
  </si>
  <si>
    <t xml:space="preserve">КИУ № 20</t>
  </si>
  <si>
    <t xml:space="preserve">КИУ № 22</t>
  </si>
  <si>
    <t xml:space="preserve">Ползающие насекомые</t>
  </si>
  <si>
    <t xml:space="preserve">Замена клеевой пластины в киу№ 1-88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</si>
  <si>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</si>
  <si>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</si>
  <si>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</si>
  <si>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</si>
  <si>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Златоглазки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</si>
  <si>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</si>
  <si>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</si>
  <si>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</si>
  <si>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</si>
  <si>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Очистка инсектицидных ламп</t>
  </si>
  <si>
    <t xml:space="preserve">4. Летающие насекомые Феромонные ловушки</t>
  </si>
  <si>
    <t xml:space="preserve">№ Феромонной ловушки</t>
  </si>
  <si>
    <t xml:space="preserve">Замена феромонных ловушек </t>
  </si>
  <si>
    <t xml:space="preserve">Рекомендуемые действия</t>
  </si>
  <si>
    <t xml:space="preserve">устранить места проникновения насекомых (щели на входных группах). Заменить поврежденные москитные сетки.</t>
  </si>
  <si>
    <t xml:space="preserve">5.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</si>
  <si>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</si>
  <si>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</si>
  <si>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</si>
  <si>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</t>
  </si>
  <si>
    <t xml:space="preserve">Замена клеевых пластин</t>
  </si>
  <si>
    <t xml:space="preserve">ALT клей</t>
  </si>
  <si>
    <t xml:space="preserve">Полибутилен 80,8%, Полиизобутилен 9,6% </t>
  </si>
  <si>
    <t xml:space="preserve">Замена ядо-приманки</t>
  </si>
  <si>
    <t xml:space="preserve">ИЛ 1-50</t>
  </si>
  <si>
    <t xml:space="preserve">Профилактическая дезинсекция внутри помещений</t>
  </si>
  <si>
    <r>
      <rPr>
        <sz val="11"/>
        <color rgb="FF000000"/>
        <rFont val="Arial Cyr"/>
        <family val="2"/>
        <charset val="1"/>
      </rPr>
      <t xml:space="preserve">Аэрозольная обработка территории</t>
    </r>
    <r>
      <rPr>
        <sz val="12"/>
        <color rgb="FF000000"/>
        <rFont val="Arial Cyr"/>
        <family val="2"/>
        <charset val="1"/>
      </rPr>
      <t xml:space="preserve"> (фасад)</t>
    </r>
  </si>
  <si>
    <t xml:space="preserve">Аэрозольная обработка в помещении </t>
  </si>
  <si>
    <t xml:space="preserve">Феромонная ловушка Аэроксон</t>
  </si>
  <si>
    <t xml:space="preserve">1-11,13-40,46-48</t>
  </si>
  <si>
    <t xml:space="preserve">Аэроксон</t>
  </si>
  <si>
    <t xml:space="preserve">6.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</si>
  <si>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</si>
  <si>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</si>
  <si>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</si>
  <si>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</si>
  <si>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</si>
  <si>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7.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</si>
  <si>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</si>
  <si>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</si>
  <si>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</si>
  <si>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КИУ №10</t>
  </si>
  <si>
    <t xml:space="preserve">КИУ №11</t>
  </si>
  <si>
    <t xml:space="preserve">КИУ №12</t>
  </si>
  <si>
    <t xml:space="preserve">КИУ №13</t>
  </si>
  <si>
    <t xml:space="preserve">КИУ №14</t>
  </si>
  <si>
    <t xml:space="preserve">КИУ №15</t>
  </si>
  <si>
    <t xml:space="preserve">КИУ №16</t>
  </si>
  <si>
    <t xml:space="preserve">КИУ №17</t>
  </si>
  <si>
    <t xml:space="preserve">КИУ №18</t>
  </si>
  <si>
    <t xml:space="preserve">Замена клеевой пластины в киу№ 1-92</t>
  </si>
  <si>
    <t xml:space="preserve">1-92</t>
  </si>
  <si>
    <t xml:space="preserve">устранить места проникновения насекомых (щели на входных группах), усилить контроль приема специй</t>
  </si>
  <si>
    <t xml:space="preserve">Количество (кг)</t>
  </si>
  <si>
    <t xml:space="preserve">устранить места проникновения грызунов(щели на воротах открузки-приемки товара)</t>
  </si>
  <si>
    <t xml:space="preserve">№ Контрольной точки или кв.м</t>
  </si>
  <si>
    <t xml:space="preserve">Ползающие насекомые и признаки их жизнедеятельности не обнаружены.</t>
  </si>
  <si>
    <t xml:space="preserve">Количество (кг,шт)</t>
  </si>
  <si>
    <t xml:space="preserve">КИУ №/Кол-во погрызов</t>
  </si>
  <si>
    <t xml:space="preserve">3/1.4/2,5/2,6/3,7/2,8/3,9/1,10/1,11/3,13/4,14/3,15/1,16/4,17/3,18/2,20/1,25/2,27/3,28/1,29/1,32/2,34/1,38/2,40/1,41/4.45/2,46/1,48/2,49/4,50/4,51/3,52/3,53/4,54/4,55/3,56/3,57/1,58/4,59/1,60/1,61/4,71/2</t>
  </si>
  <si>
    <t xml:space="preserve">1.2 В КИУ заложена приманка в увеличенном размере по весу в 4 раза., проведение барьерной дератизации и томпонирование нор</t>
  </si>
  <si>
    <t xml:space="preserve">Рекомендации</t>
  </si>
  <si>
    <t xml:space="preserve">покос травы на первом и нулевом контуре</t>
  </si>
  <si>
    <t xml:space="preserve">Контур №2</t>
  </si>
  <si>
    <t xml:space="preserve">1.2 В КИУ заложена приманка в увеличенном размере по весу в 4 раза.</t>
  </si>
  <si>
    <t xml:space="preserve">3/2,5/2,6/2,7/1,10/2,11/3,13/4,14/4,15/3,16/1,17/3,19/4,21/4,22/1,25/4,26/4,27/2,28/1,30/1,31/4,32/2,34/1,35/3,36/3,37/3,38/2,39/3,40/2,41/3,42/4,43/1,44/4,45/3,46/2,47/3,48/2,50/1,52/3,53/2,54/3,55/1,56/2,57/2,58/4,60/2,61/1,67/1</t>
  </si>
  <si>
    <t xml:space="preserve">1.2 В КИУ заложена приманка в увеличенном размере по весу в 4 раза, тампонирование нор</t>
  </si>
  <si>
    <t xml:space="preserve">Покос травяного покрова на территории предприятия и 50м защитной зоны</t>
  </si>
  <si>
    <t xml:space="preserve">КИУ №/Количество погрызов</t>
  </si>
  <si>
    <t xml:space="preserve">4/2,70/1,75/1,78/1,80/1,85/1,94/2,99/2,117/1</t>
  </si>
  <si>
    <t xml:space="preserve">увеличить кол-во приманки в киу в 2 раза</t>
  </si>
  <si>
    <t xml:space="preserve">рекомендации</t>
  </si>
  <si>
    <t xml:space="preserve">Проведение работ по заделке трещин  фасада-мест проникновения грызунов и насекомых</t>
  </si>
  <si>
    <t xml:space="preserve">3/1,4/2,49/1,72/1,73/1,75/1,76/1,82/1,91/1,94/1,98/2,100/2,101/2,102/2</t>
  </si>
  <si>
    <t xml:space="preserve">1.2 В КИУ заложена приманка в увеличенном размере по весу в 2 раза.</t>
  </si>
  <si>
    <t xml:space="preserve">41/1,73/1,87/2,89/1,97/1,98/2,99/1,109/1,110/2,113/2,116/1,</t>
  </si>
  <si>
    <t xml:space="preserve">Рекомендации:</t>
  </si>
  <si>
    <t xml:space="preserve">Проведение инженерно-строительных работ по ремонту фасада здания. Своевременная уборка скошеного травяного покрова с территории предприятия</t>
  </si>
  <si>
    <t xml:space="preserve">Фаворит В.К.Э.</t>
  </si>
  <si>
    <t xml:space="preserve">Альфа-циперметрин 10%
Тетраметрин 1,5%</t>
  </si>
  <si>
    <t xml:space="preserve">10000 м2</t>
  </si>
  <si>
    <t xml:space="preserve">Юдин О.В </t>
  </si>
  <si>
    <t xml:space="preserve">с. Овчарное ул. Луговая 41б</t>
  </si>
  <si>
    <t xml:space="preserve">Погрызы ядоприманки</t>
  </si>
  <si>
    <t xml:space="preserve">Златоглазка</t>
  </si>
  <si>
    <t xml:space="preserve">4. Расход препаратов</t>
  </si>
  <si>
    <t xml:space="preserve">Ратобор-гранулы от грызунов</t>
  </si>
  <si>
    <t xml:space="preserve">барьерная дератизация</t>
  </si>
  <si>
    <t xml:space="preserve">5. Дополнительная информация</t>
  </si>
  <si>
    <t xml:space="preserve">6. Комментарии</t>
  </si>
  <si>
    <t xml:space="preserve">1,2,3,4,5,6,7,8,9,10,11,12,13,14,15,16,17,18,19</t>
  </si>
  <si>
    <t xml:space="preserve">1.2 В КИУ заложена приманка в увеличенном размере по весу в 4 раза</t>
  </si>
  <si>
    <t xml:space="preserve">1-19</t>
  </si>
  <si>
    <t xml:space="preserve">технические помещения</t>
  </si>
  <si>
    <t xml:space="preserve">1-16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</si>
</sst>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0"/>
    <numFmt numFmtId="170" formatCode="mm/yy"/>
    <numFmt numFmtId="171" formatCode="0.00"/>
  </numFmts>
  <fonts count="36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Times New Roman"/>
      <family val="1"/>
      <charset val="1"/>
    </font>
    <font>
      <sz val="11"/>
      <color rgb="FF000000"/>
      <name val="Arial Cyr"/>
      <family val="2"/>
      <charset val="204"/>
    </font>
    <font>
      <sz val="11"/>
      <color rgb="FF000000"/>
      <name val="Arial Cyr"/>
      <family val="0"/>
      <charset val="204"/>
    </font>
    <font>
      <sz val="11"/>
      <color rgb="FF000000"/>
      <name val="Arial Cyr"/>
      <family val="0"/>
      <charset val="1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sz val="11"/>
      <name val="Arial Cyr"/>
      <family val="2"/>
      <charset val="1"/>
    </font>
    <font>
      <b val="true"/>
      <sz val="13"/>
      <color rgb="FF00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204"/>
    </font>
    <font>
      <i val="true"/>
      <sz val="11"/>
      <color rgb="FF000000"/>
      <name val="Arial Cyr"/>
      <family val="2"/>
      <charset val="204"/>
    </font>
    <font>
      <b val="true"/>
      <u val="single"/>
      <sz val="11"/>
      <color rgb="FF000000"/>
      <name val="Arial Cyr"/>
      <family val="2"/>
      <charset val="204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70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9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1" fontId="0" fillId="3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71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8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6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externalLink" Target="externalLinks/externalLink1.xml"/><Relationship Id="rId29" Type="http://schemas.openxmlformats.org/officeDocument/2006/relationships/externalLink" Target="externalLinks/externalLink3.xml"/><Relationship Id="rId3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home/pk/docs/&#1055;&#1045;&#1057;&#1058;&#1067;/&#1055;&#1077;&#1085;&#1079;&#1072;/-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-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&#1047;&#1043;&#1055;&#1048;%20&#1072;&#1087;&#1088;&#1077;&#1083;&#1100;%202024.xlsx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home/pk/docs/&#1055;&#1045;&#1057;&#1058;&#1067;/&#1055;&#1077;&#1085;&#1079;&#1072;/-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&#1047;&#1043;&#1055;&#1048;%20&#1072;&#1074;&#1075;&#1091;&#1089;&#1090;%202024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21"/>
  <sheetViews>
    <sheetView showFormulas="false" showGridLines="true" showRowColHeaders="true" showZeros="true" rightToLeft="false" tabSelected="false" showOutlineSymbols="true" defaultGridColor="true" view="pageBreakPreview" topLeftCell="A13" colorId="64" zoomScale="100" zoomScaleNormal="100" zoomScalePageLayoutView="100" workbookViewId="0">
      <selection pane="topLeft" activeCell="A12" activeCellId="0" sqref="A12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15.83"/>
    <col collapsed="false" customWidth="true" hidden="false" outlineLevel="0" max="2" min="2" style="1" width="20.27"/>
    <col collapsed="false" customWidth="true" hidden="false" outlineLevel="0" max="3" min="3" style="1" width="22.92"/>
    <col collapsed="false" customWidth="false" hidden="false" outlineLevel="0" max="4" min="4" style="1" width="10.46"/>
    <col collapsed="false" customWidth="true" hidden="false" outlineLevel="0" max="5" min="5" style="1" width="17.85"/>
    <col collapsed="false" customWidth="true" hidden="false" outlineLevel="0" max="6" min="6" style="1" width="20.75"/>
    <col collapsed="false" customWidth="true" hidden="false" outlineLevel="0" max="7" min="7" style="1" width="13.16"/>
    <col collapsed="false" customWidth="true" hidden="false" outlineLevel="0" max="8" min="8" style="1" width="20.27"/>
    <col collapsed="false" customWidth="true" hidden="false" outlineLevel="0" max="9" min="9" style="1" width="13.05"/>
    <col collapsed="false" customWidth="true" hidden="false" outlineLevel="0" max="10" min="10" style="1" width="19.61"/>
    <col collapsed="false" customWidth="true" hidden="false" outlineLevel="0" max="11" min="11" style="1" width="14.65"/>
    <col collapsed="false" customWidth="false" hidden="false" outlineLevel="0" max="1024" min="12" style="1" width="10.46"/>
  </cols>
  <sheetData>
    <row r="1" customFormat="false" ht="31.0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3"/>
      <c r="H1" s="3"/>
      <c r="I1" s="3"/>
      <c r="J1" s="4" t="s">
        <v>2</v>
      </c>
      <c r="K1" s="4"/>
    </row>
    <row r="2" customFormat="false" ht="23.85" hidden="false" customHeight="true" outlineLevel="0" collapsed="false">
      <c r="A2" s="2" t="s">
        <v>3</v>
      </c>
      <c r="B2" s="2"/>
      <c r="C2" s="5" t="n">
        <f aca="false">журнал!C2</f>
        <v>89379676209</v>
      </c>
      <c r="D2" s="6" t="s">
        <v>4</v>
      </c>
      <c r="E2" s="6"/>
      <c r="F2" s="6"/>
      <c r="G2" s="6"/>
      <c r="H2" s="6"/>
      <c r="I2" s="6"/>
      <c r="J2" s="4"/>
      <c r="K2" s="4"/>
    </row>
    <row r="3" customFormat="false" ht="29.1" hidden="false" customHeight="true" outlineLevel="0" collapsed="false">
      <c r="A3" s="2" t="s">
        <v>5</v>
      </c>
      <c r="B3" s="2"/>
      <c r="C3" s="5" t="s">
        <v>6</v>
      </c>
      <c r="D3" s="6"/>
      <c r="E3" s="6"/>
      <c r="F3" s="6"/>
      <c r="G3" s="6"/>
      <c r="H3" s="6"/>
      <c r="I3" s="6"/>
      <c r="J3" s="4"/>
      <c r="K3" s="4"/>
    </row>
    <row r="4" customFormat="false" ht="46.25" hidden="false" customHeight="true" outlineLevel="0" collapsed="false">
      <c r="A4" s="2" t="s">
        <v>7</v>
      </c>
      <c r="B4" s="2"/>
      <c r="C4" s="5" t="s">
        <v>8</v>
      </c>
      <c r="D4" s="6"/>
      <c r="E4" s="6"/>
      <c r="F4" s="6"/>
      <c r="G4" s="6"/>
      <c r="H4" s="6"/>
      <c r="I4" s="6"/>
      <c r="J4" s="4"/>
      <c r="K4" s="4"/>
    </row>
    <row r="5" customFormat="false" ht="49.25" hidden="false" customHeight="true" outlineLevel="0" collapsed="false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7"/>
      <c r="J5" s="7" t="s">
        <v>17</v>
      </c>
      <c r="K5" s="7" t="s">
        <v>18</v>
      </c>
    </row>
    <row r="6" customFormat="false" ht="42.5" hidden="false" customHeight="true" outlineLevel="0" collapsed="false">
      <c r="A6" s="7"/>
      <c r="B6" s="7"/>
      <c r="C6" s="7"/>
      <c r="D6" s="7"/>
      <c r="E6" s="7"/>
      <c r="F6" s="7"/>
      <c r="G6" s="7"/>
      <c r="H6" s="5" t="s">
        <v>19</v>
      </c>
      <c r="I6" s="5" t="s">
        <v>20</v>
      </c>
      <c r="J6" s="7"/>
      <c r="K6" s="7"/>
    </row>
    <row r="7" customFormat="false" ht="40.25" hidden="false" customHeight="true" outlineLevel="0" collapsed="false">
      <c r="A7" s="8" t="n">
        <v>45538</v>
      </c>
      <c r="B7" s="5" t="s">
        <v>21</v>
      </c>
      <c r="C7" s="9" t="s">
        <v>22</v>
      </c>
      <c r="D7" s="10" t="n">
        <v>2956</v>
      </c>
      <c r="E7" s="5" t="s">
        <v>23</v>
      </c>
      <c r="F7" s="9" t="s">
        <v>24</v>
      </c>
      <c r="G7" s="11" t="n">
        <v>5.52</v>
      </c>
      <c r="H7" s="12" t="s">
        <v>25</v>
      </c>
      <c r="I7" s="13"/>
      <c r="J7" s="12" t="s">
        <v>26</v>
      </c>
      <c r="K7" s="12"/>
    </row>
    <row r="8" customFormat="false" ht="38.05" hidden="false" customHeight="true" outlineLevel="0" collapsed="false">
      <c r="A8" s="8" t="n">
        <v>45540</v>
      </c>
      <c r="B8" s="5" t="s">
        <v>27</v>
      </c>
      <c r="C8" s="9" t="s">
        <v>28</v>
      </c>
      <c r="D8" s="10" t="n">
        <v>7021</v>
      </c>
      <c r="E8" s="5" t="s">
        <v>29</v>
      </c>
      <c r="F8" s="9" t="s">
        <v>30</v>
      </c>
      <c r="G8" s="11" t="n">
        <f aca="false">'1 контур (1)'!G77</f>
        <v>2.84</v>
      </c>
      <c r="H8" s="12" t="s">
        <v>31</v>
      </c>
      <c r="I8" s="14" t="s">
        <v>32</v>
      </c>
      <c r="J8" s="12" t="s">
        <v>33</v>
      </c>
      <c r="K8" s="12"/>
    </row>
    <row r="9" customFormat="false" ht="40.25" hidden="false" customHeight="true" outlineLevel="0" collapsed="false">
      <c r="A9" s="8" t="n">
        <v>45541</v>
      </c>
      <c r="B9" s="5" t="s">
        <v>27</v>
      </c>
      <c r="C9" s="9" t="s">
        <v>28</v>
      </c>
      <c r="D9" s="10" t="n">
        <v>7021</v>
      </c>
      <c r="E9" s="5" t="s">
        <v>29</v>
      </c>
      <c r="F9" s="9" t="s">
        <v>30</v>
      </c>
      <c r="G9" s="11" t="n">
        <f aca="false">'2 контур (1)'!G77</f>
        <v>2.56</v>
      </c>
      <c r="H9" s="12" t="s">
        <v>34</v>
      </c>
      <c r="I9" s="13" t="s">
        <v>35</v>
      </c>
      <c r="J9" s="12" t="s">
        <v>33</v>
      </c>
      <c r="K9" s="12"/>
    </row>
    <row r="10" customFormat="false" ht="40.25" hidden="false" customHeight="true" outlineLevel="0" collapsed="false">
      <c r="A10" s="8" t="n">
        <v>45545</v>
      </c>
      <c r="B10" s="5" t="s">
        <v>21</v>
      </c>
      <c r="C10" s="9" t="s">
        <v>22</v>
      </c>
      <c r="D10" s="10" t="n">
        <v>2956</v>
      </c>
      <c r="E10" s="5" t="s">
        <v>23</v>
      </c>
      <c r="F10" s="9" t="s">
        <v>24</v>
      </c>
      <c r="G10" s="11" t="n">
        <v>1.21</v>
      </c>
      <c r="H10" s="12" t="s">
        <v>25</v>
      </c>
      <c r="I10" s="13"/>
      <c r="J10" s="12" t="s">
        <v>26</v>
      </c>
      <c r="K10" s="12"/>
    </row>
    <row r="11" customFormat="false" ht="39.55" hidden="false" customHeight="false" outlineLevel="0" collapsed="false">
      <c r="A11" s="15" t="n">
        <v>45547</v>
      </c>
      <c r="B11" s="16" t="s">
        <v>36</v>
      </c>
      <c r="C11" s="17" t="s">
        <v>28</v>
      </c>
      <c r="D11" s="16" t="s">
        <v>37</v>
      </c>
      <c r="E11" s="18" t="s">
        <v>38</v>
      </c>
      <c r="F11" s="17" t="s">
        <v>30</v>
      </c>
      <c r="G11" s="19" t="e">
        <f aca="false">[1]барьерка!G71</f>
        <v>#REF!</v>
      </c>
      <c r="H11" s="16" t="e">
        <f aca="false">[1]барьерка!C72</f>
        <v>#REF!</v>
      </c>
      <c r="I11" s="20" t="e">
        <f aca="false">[1]барьерка!C71</f>
        <v>#REF!</v>
      </c>
      <c r="J11" s="16" t="s">
        <v>33</v>
      </c>
      <c r="K11" s="16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42.5" hidden="false" customHeight="true" outlineLevel="0" collapsed="false">
      <c r="A12" s="15" t="n">
        <v>45547</v>
      </c>
      <c r="B12" s="5" t="s">
        <v>27</v>
      </c>
      <c r="C12" s="17" t="s">
        <v>28</v>
      </c>
      <c r="D12" s="10" t="n">
        <v>7021</v>
      </c>
      <c r="E12" s="5" t="s">
        <v>29</v>
      </c>
      <c r="F12" s="17" t="s">
        <v>30</v>
      </c>
      <c r="G12" s="19" t="n">
        <v>5</v>
      </c>
      <c r="H12" s="16" t="s">
        <v>39</v>
      </c>
      <c r="I12" s="20" t="s">
        <v>40</v>
      </c>
      <c r="J12" s="16" t="s">
        <v>33</v>
      </c>
      <c r="K12" s="16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38.05" hidden="false" customHeight="true" outlineLevel="0" collapsed="false">
      <c r="A13" s="8" t="n">
        <v>45548</v>
      </c>
      <c r="B13" s="5" t="s">
        <v>27</v>
      </c>
      <c r="C13" s="9" t="s">
        <v>28</v>
      </c>
      <c r="D13" s="10" t="n">
        <v>7021</v>
      </c>
      <c r="E13" s="5" t="s">
        <v>29</v>
      </c>
      <c r="F13" s="9" t="s">
        <v>30</v>
      </c>
      <c r="G13" s="11" t="n">
        <f aca="false">'1 контур (2)'!G75</f>
        <v>2.84</v>
      </c>
      <c r="H13" s="12" t="s">
        <v>31</v>
      </c>
      <c r="I13" s="13" t="s">
        <v>32</v>
      </c>
      <c r="J13" s="12" t="s">
        <v>33</v>
      </c>
      <c r="K13" s="12"/>
    </row>
    <row r="14" customFormat="false" ht="40.25" hidden="false" customHeight="true" outlineLevel="0" collapsed="false">
      <c r="A14" s="8" t="n">
        <v>45548</v>
      </c>
      <c r="B14" s="5" t="s">
        <v>21</v>
      </c>
      <c r="C14" s="9" t="s">
        <v>22</v>
      </c>
      <c r="D14" s="10" t="n">
        <v>2956</v>
      </c>
      <c r="E14" s="5" t="s">
        <v>23</v>
      </c>
      <c r="F14" s="9" t="s">
        <v>24</v>
      </c>
      <c r="G14" s="11" t="n">
        <v>2.421</v>
      </c>
      <c r="H14" s="12" t="s">
        <v>25</v>
      </c>
      <c r="I14" s="13"/>
      <c r="J14" s="12" t="s">
        <v>26</v>
      </c>
      <c r="K14" s="12"/>
    </row>
    <row r="15" customFormat="false" ht="40.25" hidden="false" customHeight="true" outlineLevel="0" collapsed="false">
      <c r="A15" s="8" t="n">
        <v>45551</v>
      </c>
      <c r="B15" s="5" t="s">
        <v>27</v>
      </c>
      <c r="C15" s="9" t="s">
        <v>28</v>
      </c>
      <c r="D15" s="10" t="n">
        <v>7021</v>
      </c>
      <c r="E15" s="5" t="s">
        <v>29</v>
      </c>
      <c r="F15" s="9" t="s">
        <v>30</v>
      </c>
      <c r="G15" s="11" t="n">
        <f aca="false">'2 контур (2)'!G77</f>
        <v>2.56</v>
      </c>
      <c r="H15" s="12" t="s">
        <v>34</v>
      </c>
      <c r="I15" s="13" t="s">
        <v>35</v>
      </c>
      <c r="J15" s="12" t="s">
        <v>33</v>
      </c>
      <c r="K15" s="12"/>
    </row>
    <row r="16" customFormat="false" ht="74.6" hidden="false" customHeight="true" outlineLevel="0" collapsed="false">
      <c r="A16" s="8" t="n">
        <v>45552</v>
      </c>
      <c r="B16" s="5" t="str">
        <f aca="false">'аэро 17.09'!D81</f>
        <v>Фаворит В.К.Э.</v>
      </c>
      <c r="C16" s="21" t="s">
        <v>41</v>
      </c>
      <c r="D16" s="22" t="s">
        <v>42</v>
      </c>
      <c r="E16" s="10" t="s">
        <v>43</v>
      </c>
      <c r="F16" s="9" t="str">
        <f aca="false">'аэро 17.09'!E81</f>
        <v>Альфа-циперметрин 10%
Тетраметрин 1,5%</v>
      </c>
      <c r="G16" s="11" t="n">
        <f aca="false">'аэро 17.09'!G81</f>
        <v>0.5</v>
      </c>
      <c r="H16" s="12" t="str">
        <f aca="false">'аэро 17.09'!C82</f>
        <v>10000 м2</v>
      </c>
      <c r="I16" s="13" t="s">
        <v>44</v>
      </c>
      <c r="J16" s="23" t="s">
        <v>45</v>
      </c>
      <c r="K16" s="12"/>
    </row>
    <row r="17" customFormat="false" ht="40.25" hidden="false" customHeight="true" outlineLevel="0" collapsed="false">
      <c r="A17" s="8" t="n">
        <v>45552</v>
      </c>
      <c r="B17" s="5" t="s">
        <v>21</v>
      </c>
      <c r="C17" s="9" t="s">
        <v>22</v>
      </c>
      <c r="D17" s="10" t="n">
        <v>2956</v>
      </c>
      <c r="E17" s="5" t="s">
        <v>23</v>
      </c>
      <c r="F17" s="9" t="s">
        <v>24</v>
      </c>
      <c r="G17" s="11" t="n">
        <v>1.21</v>
      </c>
      <c r="H17" s="12" t="s">
        <v>25</v>
      </c>
      <c r="I17" s="13"/>
      <c r="J17" s="12" t="s">
        <v>26</v>
      </c>
      <c r="K17" s="12"/>
    </row>
    <row r="18" customFormat="false" ht="40.25" hidden="false" customHeight="true" outlineLevel="0" collapsed="false">
      <c r="A18" s="8" t="n">
        <v>45554</v>
      </c>
      <c r="B18" s="5" t="s">
        <v>21</v>
      </c>
      <c r="C18" s="9" t="s">
        <v>22</v>
      </c>
      <c r="D18" s="10" t="n">
        <v>2956</v>
      </c>
      <c r="E18" s="5" t="s">
        <v>23</v>
      </c>
      <c r="F18" s="9" t="s">
        <v>24</v>
      </c>
      <c r="G18" s="11" t="n">
        <v>1</v>
      </c>
      <c r="H18" s="12" t="s">
        <v>25</v>
      </c>
      <c r="I18" s="13"/>
      <c r="J18" s="12" t="s">
        <v>26</v>
      </c>
      <c r="K18" s="12"/>
    </row>
    <row r="19" customFormat="false" ht="38.05" hidden="false" customHeight="true" outlineLevel="0" collapsed="false">
      <c r="A19" s="8" t="n">
        <v>45558</v>
      </c>
      <c r="B19" s="5" t="s">
        <v>27</v>
      </c>
      <c r="C19" s="9" t="s">
        <v>28</v>
      </c>
      <c r="D19" s="10" t="n">
        <v>7021</v>
      </c>
      <c r="E19" s="5" t="s">
        <v>29</v>
      </c>
      <c r="F19" s="9" t="s">
        <v>30</v>
      </c>
      <c r="G19" s="11" t="n">
        <f aca="false">'1 контур (3)'!G77</f>
        <v>2.84</v>
      </c>
      <c r="H19" s="12" t="s">
        <v>31</v>
      </c>
      <c r="I19" s="13" t="s">
        <v>32</v>
      </c>
      <c r="J19" s="12" t="s">
        <v>33</v>
      </c>
      <c r="K19" s="12"/>
    </row>
    <row r="20" customFormat="false" ht="40.25" hidden="false" customHeight="true" outlineLevel="0" collapsed="false">
      <c r="A20" s="8" t="n">
        <v>45559</v>
      </c>
      <c r="B20" s="5" t="s">
        <v>27</v>
      </c>
      <c r="C20" s="9" t="s">
        <v>28</v>
      </c>
      <c r="D20" s="10" t="n">
        <v>7021</v>
      </c>
      <c r="E20" s="5" t="s">
        <v>29</v>
      </c>
      <c r="F20" s="9" t="s">
        <v>30</v>
      </c>
      <c r="G20" s="11" t="n">
        <f aca="false">'2 контур (3)'!G77</f>
        <v>2.56</v>
      </c>
      <c r="H20" s="12" t="s">
        <v>34</v>
      </c>
      <c r="I20" s="13" t="s">
        <v>35</v>
      </c>
      <c r="J20" s="12" t="s">
        <v>33</v>
      </c>
      <c r="K20" s="12"/>
    </row>
    <row r="21" customFormat="false" ht="40.25" hidden="false" customHeight="true" outlineLevel="0" collapsed="false">
      <c r="A21" s="8" t="n">
        <v>45560</v>
      </c>
      <c r="B21" s="5" t="s">
        <v>21</v>
      </c>
      <c r="C21" s="9" t="s">
        <v>22</v>
      </c>
      <c r="D21" s="10" t="n">
        <v>2956</v>
      </c>
      <c r="E21" s="5" t="s">
        <v>23</v>
      </c>
      <c r="F21" s="9" t="s">
        <v>24</v>
      </c>
      <c r="G21" s="11" t="n">
        <v>2.421</v>
      </c>
      <c r="H21" s="12" t="s">
        <v>25</v>
      </c>
      <c r="I21" s="13"/>
      <c r="J21" s="12" t="s">
        <v>26</v>
      </c>
      <c r="K21" s="12"/>
    </row>
  </sheetData>
  <mergeCells count="17">
    <mergeCell ref="A1:C1"/>
    <mergeCell ref="D1:I1"/>
    <mergeCell ref="J1:K4"/>
    <mergeCell ref="A2:B2"/>
    <mergeCell ref="D2:I4"/>
    <mergeCell ref="A3:B3"/>
    <mergeCell ref="A4:B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9"/>
  <sheetViews>
    <sheetView showFormulas="false" showGridLines="true" showRowColHeaders="true" showZeros="true" rightToLeft="false" tabSelected="false" showOutlineSymbols="true" defaultGridColor="true" view="pageBreakPreview" topLeftCell="A58" colorId="64" zoomScale="100" zoomScaleNormal="75" zoomScalePageLayoutView="100" workbookViewId="0">
      <selection pane="topLeft" activeCell="A84" activeCellId="0" sqref="A84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23.3"/>
    <col collapsed="false" customWidth="true" hidden="false" outlineLevel="0" max="2" min="2" style="1" width="14.2"/>
    <col collapsed="false" customWidth="true" hidden="false" outlineLevel="0" max="3" min="3" style="1" width="13.29"/>
    <col collapsed="false" customWidth="true" hidden="false" outlineLevel="0" max="4" min="4" style="1" width="18.36"/>
    <col collapsed="false" customWidth="true" hidden="false" outlineLevel="0" max="5" min="5" style="1" width="14.94"/>
    <col collapsed="false" customWidth="true" hidden="false" outlineLevel="0" max="6" min="6" style="1" width="13.53"/>
    <col collapsed="false" customWidth="true" hidden="false" outlineLevel="0" max="7" min="7" style="1" width="20.27"/>
    <col collapsed="false" customWidth="false" hidden="false" outlineLevel="0" max="1024" min="8" style="1" width="10.46"/>
  </cols>
  <sheetData>
    <row r="1" customFormat="false" ht="13.8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3.8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13.8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13.8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3.8" hidden="false" customHeight="false" outlineLevel="0" collapsed="false">
      <c r="A5" s="135" t="s">
        <v>310</v>
      </c>
      <c r="B5" s="136" t="n">
        <v>45544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8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4.15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4.15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38.5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8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4.15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38.55" hidden="false" customHeight="true" outlineLevel="0" collapsed="false">
      <c r="A14" s="24" t="s">
        <v>314</v>
      </c>
      <c r="B14" s="139" t="s">
        <v>315</v>
      </c>
      <c r="C14" s="139" t="s">
        <v>316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56.7" hidden="false" customHeight="true" outlineLevel="0" collapsed="false">
      <c r="A15" s="141" t="s">
        <v>321</v>
      </c>
      <c r="B15" s="5" t="s">
        <v>44</v>
      </c>
      <c r="C15" s="5" t="s">
        <v>44</v>
      </c>
      <c r="D15" s="5" t="s">
        <v>44</v>
      </c>
      <c r="E15" s="142" t="s">
        <v>44</v>
      </c>
      <c r="F15" s="7" t="s">
        <v>44</v>
      </c>
      <c r="G15" s="7"/>
    </row>
    <row r="16" customFormat="false" ht="14.15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3.8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8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8" hidden="false" customHeight="false" outlineLevel="0" collapsed="false">
      <c r="A19" s="9" t="s">
        <v>326</v>
      </c>
      <c r="B19" s="5" t="str">
        <f aca="false">F15</f>
        <v>-</v>
      </c>
      <c r="C19" s="137"/>
      <c r="D19" s="137"/>
      <c r="E19" s="137"/>
      <c r="F19" s="137"/>
      <c r="G19" s="137"/>
    </row>
    <row r="20" customFormat="false" ht="13.8" hidden="false" customHeight="false" outlineLevel="0" collapsed="false">
      <c r="A20" s="9" t="s">
        <v>327</v>
      </c>
      <c r="B20" s="5" t="s">
        <v>44</v>
      </c>
      <c r="C20" s="137"/>
      <c r="D20" s="137"/>
      <c r="E20" s="137"/>
      <c r="F20" s="137"/>
      <c r="G20" s="137"/>
    </row>
    <row r="21" customFormat="false" ht="14.15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4.15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4.15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4.15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3.8" hidden="false" customHeight="false" outlineLevel="0" collapsed="false">
      <c r="A25" s="126" t="s">
        <v>332</v>
      </c>
      <c r="B25" s="127"/>
      <c r="C25" s="127"/>
      <c r="D25" s="127"/>
      <c r="E25" s="127"/>
      <c r="F25" s="127"/>
      <c r="G25" s="128"/>
    </row>
    <row r="26" customFormat="false" ht="14.15" hidden="false" customHeight="true" outlineLevel="0" collapsed="false">
      <c r="A26" s="138" t="s">
        <v>333</v>
      </c>
      <c r="B26" s="138"/>
      <c r="C26" s="138"/>
      <c r="D26" s="138"/>
      <c r="E26" s="138"/>
      <c r="F26" s="138"/>
      <c r="G26" s="138"/>
    </row>
    <row r="27" customFormat="false" ht="38.55" hidden="false" customHeight="true" outlineLevel="0" collapsed="false">
      <c r="A27" s="139" t="s">
        <v>334</v>
      </c>
      <c r="B27" s="9" t="s">
        <v>335</v>
      </c>
      <c r="C27" s="9" t="s">
        <v>336</v>
      </c>
      <c r="D27" s="9" t="s">
        <v>337</v>
      </c>
      <c r="E27" s="9" t="s">
        <v>338</v>
      </c>
      <c r="F27" s="9" t="s">
        <v>339</v>
      </c>
      <c r="G27" s="9" t="s">
        <v>340</v>
      </c>
    </row>
    <row r="28" customFormat="false" ht="14.15" hidden="false" customHeight="false" outlineLevel="0" collapsed="false">
      <c r="A28" s="5" t="s">
        <v>341</v>
      </c>
      <c r="B28" s="5" t="s">
        <v>44</v>
      </c>
      <c r="C28" s="5" t="n">
        <v>1</v>
      </c>
      <c r="D28" s="5" t="n">
        <v>10</v>
      </c>
      <c r="E28" s="5" t="s">
        <v>44</v>
      </c>
      <c r="F28" s="5" t="s">
        <v>44</v>
      </c>
      <c r="G28" s="5" t="s">
        <v>44</v>
      </c>
    </row>
    <row r="29" customFormat="false" ht="14.15" hidden="false" customHeight="false" outlineLevel="0" collapsed="false">
      <c r="A29" s="5" t="s">
        <v>342</v>
      </c>
      <c r="B29" s="5" t="s">
        <v>44</v>
      </c>
      <c r="C29" s="5" t="s">
        <v>44</v>
      </c>
      <c r="D29" s="5" t="n">
        <v>8</v>
      </c>
      <c r="E29" s="5" t="s">
        <v>44</v>
      </c>
      <c r="F29" s="5" t="s">
        <v>44</v>
      </c>
      <c r="G29" s="5" t="s">
        <v>44</v>
      </c>
    </row>
    <row r="30" customFormat="false" ht="14.15" hidden="false" customHeight="false" outlineLevel="0" collapsed="false">
      <c r="A30" s="5" t="s">
        <v>343</v>
      </c>
      <c r="B30" s="5" t="s">
        <v>44</v>
      </c>
      <c r="C30" s="5" t="n">
        <v>1</v>
      </c>
      <c r="D30" s="5" t="n">
        <v>14</v>
      </c>
      <c r="E30" s="5" t="s">
        <v>44</v>
      </c>
      <c r="F30" s="5" t="s">
        <v>44</v>
      </c>
      <c r="G30" s="5" t="s">
        <v>44</v>
      </c>
    </row>
    <row r="31" customFormat="false" ht="14.15" hidden="false" customHeight="false" outlineLevel="0" collapsed="false">
      <c r="A31" s="5" t="s">
        <v>344</v>
      </c>
      <c r="B31" s="5" t="s">
        <v>44</v>
      </c>
      <c r="C31" s="5" t="s">
        <v>44</v>
      </c>
      <c r="D31" s="5" t="n">
        <v>12</v>
      </c>
      <c r="E31" s="5" t="s">
        <v>44</v>
      </c>
      <c r="F31" s="5" t="s">
        <v>44</v>
      </c>
      <c r="G31" s="5" t="s">
        <v>44</v>
      </c>
    </row>
    <row r="32" customFormat="false" ht="14.15" hidden="false" customHeight="false" outlineLevel="0" collapsed="false">
      <c r="A32" s="5" t="s">
        <v>345</v>
      </c>
      <c r="B32" s="5" t="s">
        <v>44</v>
      </c>
      <c r="C32" s="5" t="s">
        <v>44</v>
      </c>
      <c r="D32" s="5" t="n">
        <v>8</v>
      </c>
      <c r="E32" s="5" t="s">
        <v>44</v>
      </c>
      <c r="F32" s="5" t="s">
        <v>44</v>
      </c>
      <c r="G32" s="5" t="s">
        <v>44</v>
      </c>
    </row>
    <row r="33" customFormat="false" ht="14.15" hidden="false" customHeight="false" outlineLevel="0" collapsed="false">
      <c r="A33" s="5" t="s">
        <v>346</v>
      </c>
      <c r="B33" s="5" t="s">
        <v>44</v>
      </c>
      <c r="C33" s="5" t="s">
        <v>44</v>
      </c>
      <c r="D33" s="5" t="n">
        <v>8</v>
      </c>
      <c r="E33" s="5" t="s">
        <v>44</v>
      </c>
      <c r="F33" s="5" t="s">
        <v>44</v>
      </c>
      <c r="G33" s="5" t="s">
        <v>44</v>
      </c>
    </row>
    <row r="34" customFormat="false" ht="14.15" hidden="false" customHeight="true" outlineLevel="0" collapsed="false">
      <c r="A34" s="143" t="s">
        <v>322</v>
      </c>
      <c r="B34" s="143"/>
      <c r="C34" s="143"/>
      <c r="D34" s="143"/>
      <c r="E34" s="143"/>
      <c r="F34" s="143"/>
      <c r="G34" s="143"/>
    </row>
    <row r="35" customFormat="false" ht="13.8" hidden="false" customHeight="false" outlineLevel="0" collapsed="false">
      <c r="A35" s="139" t="s">
        <v>323</v>
      </c>
      <c r="B35" s="139" t="s">
        <v>324</v>
      </c>
      <c r="C35" s="103"/>
      <c r="D35" s="103"/>
      <c r="E35" s="103"/>
      <c r="F35" s="103"/>
      <c r="G35" s="103"/>
    </row>
    <row r="36" customFormat="false" ht="14.15" hidden="false" customHeight="true" outlineLevel="0" collapsed="false">
      <c r="A36" s="7" t="s">
        <v>347</v>
      </c>
      <c r="B36" s="7"/>
      <c r="C36" s="103"/>
      <c r="D36" s="103"/>
      <c r="E36" s="103"/>
      <c r="F36" s="103"/>
      <c r="G36" s="103"/>
    </row>
    <row r="37" customFormat="false" ht="13.8" hidden="false" customHeight="false" outlineLevel="0" collapsed="false">
      <c r="A37" s="9" t="s">
        <v>335</v>
      </c>
      <c r="B37" s="5" t="n">
        <f aca="false">SUM(B28:B30)</f>
        <v>0</v>
      </c>
      <c r="C37" s="103"/>
      <c r="D37" s="103"/>
      <c r="E37" s="103"/>
      <c r="F37" s="103"/>
      <c r="G37" s="103"/>
    </row>
    <row r="38" customFormat="false" ht="13.8" hidden="false" customHeight="false" outlineLevel="0" collapsed="false">
      <c r="A38" s="9" t="s">
        <v>336</v>
      </c>
      <c r="B38" s="5" t="n">
        <f aca="false">SUM(C28:C30)</f>
        <v>2</v>
      </c>
      <c r="C38" s="103"/>
      <c r="D38" s="103"/>
      <c r="E38" s="103"/>
      <c r="F38" s="103"/>
      <c r="G38" s="103"/>
    </row>
    <row r="39" customFormat="false" ht="14.15" hidden="false" customHeight="false" outlineLevel="0" collapsed="false">
      <c r="A39" s="9" t="s">
        <v>337</v>
      </c>
      <c r="B39" s="5" t="n">
        <f aca="false">SUM(D28:D33)</f>
        <v>60</v>
      </c>
      <c r="C39" s="146"/>
      <c r="D39" s="146"/>
      <c r="E39" s="146"/>
      <c r="F39" s="146"/>
      <c r="G39" s="103"/>
    </row>
    <row r="40" customFormat="false" ht="14.15" hidden="false" customHeight="false" outlineLevel="0" collapsed="false">
      <c r="A40" s="9" t="s">
        <v>338</v>
      </c>
      <c r="B40" s="5" t="n">
        <f aca="false">SUM(E28:E30)</f>
        <v>0</v>
      </c>
      <c r="C40" s="146"/>
      <c r="D40" s="146"/>
      <c r="E40" s="146"/>
      <c r="F40" s="146"/>
      <c r="G40" s="103"/>
    </row>
    <row r="41" customFormat="false" ht="14.15" hidden="false" customHeight="false" outlineLevel="0" collapsed="false">
      <c r="A41" s="9" t="s">
        <v>339</v>
      </c>
      <c r="B41" s="5" t="n">
        <f aca="false">SUM(F28:F30)</f>
        <v>0</v>
      </c>
      <c r="C41" s="146"/>
      <c r="D41" s="146"/>
      <c r="E41" s="146"/>
      <c r="F41" s="146"/>
      <c r="G41" s="103"/>
    </row>
    <row r="42" customFormat="false" ht="14.15" hidden="false" customHeight="false" outlineLevel="0" collapsed="false">
      <c r="A42" s="9" t="s">
        <v>340</v>
      </c>
      <c r="B42" s="5" t="n">
        <f aca="false">SUM(G28:G30)</f>
        <v>0</v>
      </c>
      <c r="C42" s="146"/>
      <c r="D42" s="146"/>
      <c r="E42" s="146"/>
      <c r="F42" s="146"/>
      <c r="G42" s="103"/>
    </row>
    <row r="43" customFormat="false" ht="13.8" hidden="false" customHeight="false" outlineLevel="0" collapsed="false">
      <c r="A43" s="9" t="s">
        <v>327</v>
      </c>
      <c r="B43" s="5" t="n">
        <f aca="false">SUM(B38:B42)</f>
        <v>62</v>
      </c>
      <c r="C43" s="146"/>
      <c r="D43" s="146"/>
      <c r="E43" s="146"/>
      <c r="F43" s="146"/>
      <c r="G43" s="103"/>
    </row>
    <row r="44" customFormat="false" ht="14.15" hidden="false" customHeight="true" outlineLevel="0" collapsed="false">
      <c r="A44" s="141" t="s">
        <v>44</v>
      </c>
      <c r="B44" s="141"/>
      <c r="C44" s="141"/>
      <c r="D44" s="141"/>
      <c r="E44" s="141"/>
      <c r="F44" s="141"/>
      <c r="G44" s="141"/>
    </row>
    <row r="45" customFormat="false" ht="14.15" hidden="false" customHeight="true" outlineLevel="0" collapsed="false">
      <c r="A45" s="143" t="s">
        <v>331</v>
      </c>
      <c r="B45" s="143"/>
      <c r="C45" s="143"/>
      <c r="D45" s="143"/>
      <c r="E45" s="143"/>
      <c r="F45" s="143"/>
      <c r="G45" s="143"/>
    </row>
    <row r="46" customFormat="false" ht="14.15" hidden="false" customHeight="true" outlineLevel="0" collapsed="false">
      <c r="A46" s="141" t="s">
        <v>348</v>
      </c>
      <c r="B46" s="141"/>
      <c r="C46" s="141"/>
      <c r="D46" s="141"/>
      <c r="E46" s="141"/>
      <c r="F46" s="141"/>
      <c r="G46" s="141"/>
    </row>
    <row r="47" customFormat="false" ht="24.6" hidden="false" customHeight="true" outlineLevel="0" collapsed="false">
      <c r="A47" s="138" t="s">
        <v>349</v>
      </c>
      <c r="B47" s="138"/>
      <c r="C47" s="138"/>
      <c r="D47" s="138"/>
      <c r="E47" s="138"/>
      <c r="F47" s="138"/>
      <c r="G47" s="138"/>
    </row>
    <row r="48" customFormat="false" ht="26.85" hidden="false" customHeight="false" outlineLevel="0" collapsed="false">
      <c r="A48" s="139" t="s">
        <v>350</v>
      </c>
      <c r="B48" s="139" t="s">
        <v>351</v>
      </c>
      <c r="C48" s="139" t="s">
        <v>352</v>
      </c>
      <c r="D48" s="139" t="s">
        <v>353</v>
      </c>
      <c r="E48" s="139" t="s">
        <v>354</v>
      </c>
      <c r="F48" s="139" t="s">
        <v>355</v>
      </c>
      <c r="G48" s="139" t="s">
        <v>356</v>
      </c>
    </row>
    <row r="49" customFormat="false" ht="14.15" hidden="false" customHeight="false" outlineLevel="0" collapsed="false">
      <c r="A49" s="147" t="n">
        <v>8</v>
      </c>
      <c r="B49" s="147" t="n">
        <v>14</v>
      </c>
      <c r="C49" s="147" t="n">
        <v>2</v>
      </c>
      <c r="D49" s="147" t="s">
        <v>44</v>
      </c>
      <c r="E49" s="147" t="s">
        <v>44</v>
      </c>
      <c r="F49" s="147" t="s">
        <v>44</v>
      </c>
      <c r="G49" s="147" t="s">
        <v>44</v>
      </c>
    </row>
    <row r="50" customFormat="false" ht="14.15" hidden="false" customHeight="false" outlineLevel="0" collapsed="false">
      <c r="A50" s="147" t="n">
        <v>18</v>
      </c>
      <c r="B50" s="147" t="n">
        <v>11</v>
      </c>
      <c r="C50" s="147" t="n">
        <v>4</v>
      </c>
      <c r="D50" s="147" t="s">
        <v>44</v>
      </c>
      <c r="E50" s="147" t="s">
        <v>44</v>
      </c>
      <c r="F50" s="147" t="s">
        <v>44</v>
      </c>
      <c r="G50" s="147" t="s">
        <v>44</v>
      </c>
    </row>
    <row r="51" customFormat="false" ht="14.15" hidden="false" customHeight="false" outlineLevel="0" collapsed="false">
      <c r="A51" s="147" t="n">
        <v>22</v>
      </c>
      <c r="B51" s="147" t="n">
        <v>8</v>
      </c>
      <c r="C51" s="147" t="n">
        <v>1</v>
      </c>
      <c r="D51" s="147" t="s">
        <v>44</v>
      </c>
      <c r="E51" s="147" t="s">
        <v>44</v>
      </c>
      <c r="F51" s="147" t="s">
        <v>44</v>
      </c>
      <c r="G51" s="147" t="s">
        <v>44</v>
      </c>
    </row>
    <row r="52" customFormat="false" ht="39.55" hidden="false" customHeight="false" outlineLevel="0" collapsed="false">
      <c r="A52" s="148" t="s">
        <v>322</v>
      </c>
      <c r="B52" s="137"/>
      <c r="C52" s="149"/>
      <c r="D52" s="149"/>
      <c r="E52" s="149"/>
      <c r="F52" s="149"/>
      <c r="G52" s="149"/>
    </row>
    <row r="53" customFormat="false" ht="13.8" hidden="false" customHeight="false" outlineLevel="0" collapsed="false">
      <c r="A53" s="139" t="s">
        <v>323</v>
      </c>
      <c r="B53" s="139" t="s">
        <v>324</v>
      </c>
      <c r="C53" s="137"/>
      <c r="D53" s="137"/>
      <c r="E53" s="137"/>
      <c r="F53" s="137"/>
      <c r="G53" s="137"/>
    </row>
    <row r="54" customFormat="false" ht="13.8" hidden="false" customHeight="true" outlineLevel="0" collapsed="false">
      <c r="A54" s="28" t="s">
        <v>357</v>
      </c>
      <c r="B54" s="28"/>
      <c r="C54" s="137"/>
      <c r="D54" s="137"/>
      <c r="E54" s="137"/>
      <c r="F54" s="137"/>
      <c r="G54" s="137"/>
    </row>
    <row r="55" customFormat="false" ht="14.15" hidden="false" customHeight="false" outlineLevel="0" collapsed="false">
      <c r="A55" s="9" t="s">
        <v>351</v>
      </c>
      <c r="B55" s="5" t="n">
        <f aca="false">SUM(B49:B51)</f>
        <v>33</v>
      </c>
      <c r="C55" s="137"/>
      <c r="D55" s="137"/>
      <c r="E55" s="137"/>
      <c r="F55" s="137"/>
      <c r="G55" s="137"/>
    </row>
    <row r="56" customFormat="false" ht="14.15" hidden="false" customHeight="false" outlineLevel="0" collapsed="false">
      <c r="A56" s="9" t="s">
        <v>352</v>
      </c>
      <c r="B56" s="5" t="n">
        <f aca="false">SUM(C49:C51)</f>
        <v>7</v>
      </c>
      <c r="C56" s="137"/>
      <c r="D56" s="137"/>
      <c r="E56" s="137"/>
      <c r="F56" s="137"/>
      <c r="G56" s="137"/>
    </row>
    <row r="57" customFormat="false" ht="14.15" hidden="false" customHeight="false" outlineLevel="0" collapsed="false">
      <c r="A57" s="9" t="str">
        <f aca="false">D48</f>
        <v>Златоглазки</v>
      </c>
      <c r="B57" s="5" t="n">
        <f aca="false">SUM(D49:D51)</f>
        <v>0</v>
      </c>
      <c r="C57" s="137"/>
      <c r="D57" s="137"/>
      <c r="E57" s="137"/>
      <c r="F57" s="137"/>
      <c r="G57" s="137"/>
    </row>
    <row r="58" customFormat="false" ht="14.15" hidden="false" customHeight="false" outlineLevel="0" collapsed="false">
      <c r="A58" s="9" t="str">
        <f aca="false">E48</f>
        <v>Комары</v>
      </c>
      <c r="B58" s="5" t="n">
        <f aca="false">SUM(E49:E51)</f>
        <v>0</v>
      </c>
      <c r="C58" s="137"/>
      <c r="D58" s="137"/>
      <c r="E58" s="137"/>
      <c r="F58" s="137"/>
      <c r="G58" s="137"/>
    </row>
    <row r="59" customFormat="false" ht="14.15" hidden="false" customHeight="false" outlineLevel="0" collapsed="false">
      <c r="A59" s="9" t="str">
        <f aca="false">F48</f>
        <v>Осы</v>
      </c>
      <c r="B59" s="5" t="n">
        <f aca="false">SUM(F49:F51)</f>
        <v>0</v>
      </c>
      <c r="C59" s="137"/>
      <c r="D59" s="137"/>
      <c r="E59" s="137"/>
      <c r="F59" s="137"/>
      <c r="G59" s="137"/>
    </row>
    <row r="60" customFormat="false" ht="14.15" hidden="false" customHeight="false" outlineLevel="0" collapsed="false">
      <c r="A60" s="9" t="str">
        <f aca="false">G48</f>
        <v>Пищевая моль</v>
      </c>
      <c r="B60" s="5" t="n">
        <f aca="false">SUM(G49:G51)</f>
        <v>0</v>
      </c>
      <c r="C60" s="137"/>
      <c r="D60" s="137"/>
      <c r="E60" s="137"/>
      <c r="F60" s="137"/>
      <c r="G60" s="137"/>
    </row>
    <row r="61" customFormat="false" ht="14.15" hidden="false" customHeight="true" outlineLevel="0" collapsed="false">
      <c r="A61" s="143" t="s">
        <v>331</v>
      </c>
      <c r="B61" s="143"/>
      <c r="C61" s="143"/>
      <c r="D61" s="143"/>
      <c r="E61" s="143"/>
      <c r="F61" s="143"/>
      <c r="G61" s="143"/>
    </row>
    <row r="62" customFormat="false" ht="14.15" hidden="false" customHeight="true" outlineLevel="0" collapsed="false">
      <c r="A62" s="2" t="s">
        <v>358</v>
      </c>
      <c r="B62" s="2"/>
      <c r="C62" s="127"/>
      <c r="D62" s="127"/>
      <c r="E62" s="127"/>
      <c r="F62" s="127"/>
      <c r="G62" s="128"/>
    </row>
    <row r="63" customFormat="false" ht="14.15" hidden="false" customHeight="true" outlineLevel="0" collapsed="false">
      <c r="A63" s="138" t="s">
        <v>359</v>
      </c>
      <c r="B63" s="138"/>
      <c r="C63" s="138"/>
      <c r="D63" s="138"/>
      <c r="E63" s="138"/>
      <c r="F63" s="138"/>
      <c r="G63" s="138"/>
    </row>
    <row r="64" customFormat="false" ht="26.85" hidden="false" customHeight="false" outlineLevel="0" collapsed="false">
      <c r="A64" s="139" t="s">
        <v>360</v>
      </c>
      <c r="B64" s="139" t="s">
        <v>351</v>
      </c>
      <c r="C64" s="139" t="s">
        <v>352</v>
      </c>
      <c r="D64" s="139" t="s">
        <v>353</v>
      </c>
      <c r="E64" s="139" t="s">
        <v>354</v>
      </c>
      <c r="F64" s="139" t="s">
        <v>355</v>
      </c>
      <c r="G64" s="139" t="s">
        <v>356</v>
      </c>
    </row>
    <row r="65" customFormat="false" ht="14.15" hidden="false" customHeight="false" outlineLevel="0" collapsed="false">
      <c r="A65" s="5" t="n">
        <v>9</v>
      </c>
      <c r="B65" s="5" t="n">
        <v>31</v>
      </c>
      <c r="C65" s="5" t="s">
        <v>44</v>
      </c>
      <c r="D65" s="5" t="s">
        <v>44</v>
      </c>
      <c r="E65" s="5" t="s">
        <v>44</v>
      </c>
      <c r="F65" s="5" t="s">
        <v>44</v>
      </c>
      <c r="G65" s="5" t="s">
        <v>44</v>
      </c>
    </row>
    <row r="66" customFormat="false" ht="14.15" hidden="false" customHeight="false" outlineLevel="0" collapsed="false">
      <c r="A66" s="5" t="n">
        <v>47</v>
      </c>
      <c r="B66" s="5" t="n">
        <v>4</v>
      </c>
      <c r="C66" s="5" t="s">
        <v>44</v>
      </c>
      <c r="D66" s="5" t="s">
        <v>44</v>
      </c>
      <c r="E66" s="5" t="s">
        <v>44</v>
      </c>
      <c r="F66" s="5" t="s">
        <v>44</v>
      </c>
      <c r="G66" s="5" t="s">
        <v>44</v>
      </c>
    </row>
    <row r="67" customFormat="false" ht="14.15" hidden="false" customHeight="false" outlineLevel="0" collapsed="false">
      <c r="A67" s="5" t="n">
        <v>48</v>
      </c>
      <c r="B67" s="5" t="n">
        <v>21</v>
      </c>
      <c r="C67" s="5" t="s">
        <v>44</v>
      </c>
      <c r="D67" s="5" t="s">
        <v>44</v>
      </c>
      <c r="E67" s="5" t="s">
        <v>44</v>
      </c>
      <c r="F67" s="5" t="s">
        <v>44</v>
      </c>
      <c r="G67" s="5" t="s">
        <v>44</v>
      </c>
    </row>
    <row r="68" customFormat="false" ht="14.15" hidden="false" customHeight="false" outlineLevel="0" collapsed="false">
      <c r="A68" s="5" t="n">
        <v>25</v>
      </c>
      <c r="B68" s="5" t="n">
        <v>7</v>
      </c>
      <c r="C68" s="5" t="s">
        <v>44</v>
      </c>
      <c r="D68" s="5" t="s">
        <v>44</v>
      </c>
      <c r="E68" s="5" t="s">
        <v>44</v>
      </c>
      <c r="F68" s="5" t="s">
        <v>44</v>
      </c>
      <c r="G68" s="5" t="s">
        <v>44</v>
      </c>
    </row>
    <row r="69" customFormat="false" ht="14.15" hidden="false" customHeight="false" outlineLevel="0" collapsed="false">
      <c r="A69" s="5" t="n">
        <v>33</v>
      </c>
      <c r="B69" s="5" t="n">
        <v>40</v>
      </c>
      <c r="C69" s="5" t="n">
        <v>1</v>
      </c>
      <c r="D69" s="5" t="s">
        <v>44</v>
      </c>
      <c r="E69" s="5" t="s">
        <v>44</v>
      </c>
      <c r="F69" s="5" t="s">
        <v>44</v>
      </c>
      <c r="G69" s="5" t="s">
        <v>44</v>
      </c>
    </row>
    <row r="70" customFormat="false" ht="14.15" hidden="false" customHeight="false" outlineLevel="0" collapsed="false">
      <c r="A70" s="5" t="n">
        <v>32</v>
      </c>
      <c r="B70" s="5" t="n">
        <v>33</v>
      </c>
      <c r="C70" s="5" t="n">
        <v>1</v>
      </c>
      <c r="D70" s="5" t="s">
        <v>44</v>
      </c>
      <c r="E70" s="5" t="s">
        <v>44</v>
      </c>
      <c r="F70" s="5" t="s">
        <v>44</v>
      </c>
      <c r="G70" s="5" t="s">
        <v>44</v>
      </c>
    </row>
    <row r="71" customFormat="false" ht="14.15" hidden="false" customHeight="false" outlineLevel="0" collapsed="false">
      <c r="A71" s="5" t="n">
        <v>13</v>
      </c>
      <c r="B71" s="5" t="n">
        <v>6</v>
      </c>
      <c r="C71" s="5" t="s">
        <v>44</v>
      </c>
      <c r="D71" s="5" t="s">
        <v>44</v>
      </c>
      <c r="E71" s="5" t="s">
        <v>44</v>
      </c>
      <c r="F71" s="5" t="s">
        <v>44</v>
      </c>
      <c r="G71" s="5" t="s">
        <v>44</v>
      </c>
    </row>
    <row r="72" customFormat="false" ht="14.15" hidden="false" customHeight="true" outlineLevel="0" collapsed="false">
      <c r="A72" s="143" t="s">
        <v>322</v>
      </c>
      <c r="B72" s="143"/>
      <c r="C72" s="143"/>
      <c r="D72" s="143"/>
      <c r="E72" s="143"/>
      <c r="F72" s="143"/>
      <c r="G72" s="143"/>
    </row>
    <row r="73" customFormat="false" ht="14.15" hidden="false" customHeight="true" outlineLevel="0" collapsed="false">
      <c r="A73" s="139" t="s">
        <v>323</v>
      </c>
      <c r="B73" s="139" t="s">
        <v>324</v>
      </c>
      <c r="C73" s="103"/>
      <c r="D73" s="103"/>
      <c r="E73" s="103"/>
      <c r="F73" s="103"/>
      <c r="G73" s="103"/>
    </row>
    <row r="74" customFormat="false" ht="14.15" hidden="false" customHeight="true" outlineLevel="0" collapsed="false">
      <c r="A74" s="150" t="s">
        <v>357</v>
      </c>
      <c r="B74" s="150"/>
      <c r="C74" s="103"/>
      <c r="D74" s="103"/>
      <c r="E74" s="103"/>
      <c r="F74" s="103"/>
      <c r="G74" s="103"/>
    </row>
    <row r="75" customFormat="false" ht="14.15" hidden="false" customHeight="false" outlineLevel="0" collapsed="false">
      <c r="A75" s="9" t="s">
        <v>351</v>
      </c>
      <c r="B75" s="5" t="n">
        <f aca="false">SUM(B65:B71)</f>
        <v>142</v>
      </c>
      <c r="C75" s="103"/>
      <c r="D75" s="103"/>
      <c r="E75" s="103"/>
      <c r="F75" s="103"/>
      <c r="G75" s="103"/>
    </row>
    <row r="76" customFormat="false" ht="14.15" hidden="false" customHeight="false" outlineLevel="0" collapsed="false">
      <c r="A76" s="9" t="s">
        <v>352</v>
      </c>
      <c r="B76" s="5" t="n">
        <f aca="false">SUM(C65:C71)</f>
        <v>2</v>
      </c>
      <c r="C76" s="103"/>
      <c r="D76" s="103"/>
      <c r="E76" s="103"/>
      <c r="F76" s="103"/>
      <c r="G76" s="103"/>
    </row>
    <row r="77" customFormat="false" ht="14.15" hidden="false" customHeight="false" outlineLevel="0" collapsed="false">
      <c r="A77" s="9" t="str">
        <f aca="false">D64</f>
        <v>Златоглазки</v>
      </c>
      <c r="B77" s="5" t="n">
        <f aca="false">SUM(D65:D69)</f>
        <v>0</v>
      </c>
      <c r="C77" s="103"/>
      <c r="D77" s="103"/>
      <c r="E77" s="103"/>
      <c r="F77" s="103"/>
      <c r="G77" s="103"/>
    </row>
    <row r="78" customFormat="false" ht="14.15" hidden="false" customHeight="false" outlineLevel="0" collapsed="false">
      <c r="A78" s="9" t="str">
        <f aca="false">E64</f>
        <v>Комары</v>
      </c>
      <c r="B78" s="5" t="n">
        <f aca="false">SUM(E65:E69)</f>
        <v>0</v>
      </c>
      <c r="C78" s="103"/>
      <c r="D78" s="103"/>
      <c r="E78" s="103"/>
      <c r="F78" s="103"/>
      <c r="G78" s="103"/>
    </row>
    <row r="79" customFormat="false" ht="14.15" hidden="false" customHeight="false" outlineLevel="0" collapsed="false">
      <c r="A79" s="9" t="str">
        <f aca="false">F64</f>
        <v>Осы</v>
      </c>
      <c r="B79" s="5" t="n">
        <f aca="false">SUM(F65:F69)</f>
        <v>0</v>
      </c>
      <c r="C79" s="103"/>
      <c r="D79" s="103"/>
      <c r="E79" s="103"/>
      <c r="F79" s="103"/>
      <c r="G79" s="103"/>
    </row>
    <row r="80" customFormat="false" ht="14.15" hidden="false" customHeight="false" outlineLevel="0" collapsed="false">
      <c r="A80" s="9" t="str">
        <f aca="false">G64</f>
        <v>Пищевая моль</v>
      </c>
      <c r="B80" s="5" t="n">
        <f aca="false">SUM(G65:G69)</f>
        <v>0</v>
      </c>
      <c r="C80" s="103"/>
      <c r="D80" s="103"/>
      <c r="E80" s="103"/>
      <c r="F80" s="103"/>
      <c r="G80" s="103"/>
    </row>
    <row r="81" customFormat="false" ht="14.15" hidden="false" customHeight="true" outlineLevel="0" collapsed="false">
      <c r="A81" s="141" t="s">
        <v>44</v>
      </c>
      <c r="B81" s="151"/>
      <c r="C81" s="151"/>
      <c r="D81" s="151"/>
      <c r="E81" s="151"/>
      <c r="F81" s="151"/>
      <c r="G81" s="152"/>
    </row>
    <row r="82" customFormat="false" ht="14.15" hidden="false" customHeight="true" outlineLevel="0" collapsed="false">
      <c r="A82" s="143" t="s">
        <v>331</v>
      </c>
      <c r="B82" s="143"/>
      <c r="C82" s="143"/>
      <c r="D82" s="143"/>
      <c r="E82" s="143"/>
      <c r="F82" s="143"/>
      <c r="G82" s="143"/>
    </row>
    <row r="83" customFormat="false" ht="14.15" hidden="false" customHeight="true" outlineLevel="0" collapsed="false">
      <c r="A83" s="141" t="s">
        <v>361</v>
      </c>
      <c r="B83" s="141"/>
      <c r="C83" s="141"/>
      <c r="D83" s="141"/>
      <c r="E83" s="141"/>
      <c r="F83" s="141"/>
      <c r="G83" s="141"/>
    </row>
    <row r="84" customFormat="false" ht="14.15" hidden="false" customHeight="true" outlineLevel="0" collapsed="false">
      <c r="A84" s="153" t="s">
        <v>362</v>
      </c>
      <c r="B84" s="153"/>
      <c r="C84" s="153"/>
      <c r="D84" s="153"/>
      <c r="E84" s="153"/>
      <c r="F84" s="153"/>
      <c r="G84" s="153"/>
    </row>
    <row r="85" customFormat="false" ht="24.6" hidden="false" customHeight="true" outlineLevel="0" collapsed="false">
      <c r="A85" s="141" t="s">
        <v>363</v>
      </c>
      <c r="B85" s="141"/>
      <c r="C85" s="141"/>
      <c r="D85" s="141"/>
      <c r="E85" s="141"/>
      <c r="F85" s="141"/>
      <c r="G85" s="141"/>
    </row>
    <row r="86" customFormat="false" ht="14.15" hidden="false" customHeight="true" outlineLevel="0" collapsed="false">
      <c r="A86" s="138" t="s">
        <v>364</v>
      </c>
      <c r="B86" s="138"/>
      <c r="C86" s="138"/>
      <c r="D86" s="138"/>
      <c r="E86" s="138"/>
      <c r="F86" s="138"/>
      <c r="G86" s="138"/>
    </row>
    <row r="87" customFormat="false" ht="47" hidden="false" customHeight="true" outlineLevel="0" collapsed="false">
      <c r="A87" s="139" t="s">
        <v>365</v>
      </c>
      <c r="B87" s="139"/>
      <c r="C87" s="139" t="s">
        <v>366</v>
      </c>
      <c r="D87" s="139" t="s">
        <v>49</v>
      </c>
      <c r="E87" s="139" t="s">
        <v>367</v>
      </c>
      <c r="F87" s="139"/>
      <c r="G87" s="139" t="s">
        <v>368</v>
      </c>
    </row>
    <row r="88" customFormat="false" ht="14.15" hidden="false" customHeight="true" outlineLevel="0" collapsed="false">
      <c r="A88" s="7" t="s">
        <v>369</v>
      </c>
      <c r="B88" s="7"/>
      <c r="C88" s="154" t="s">
        <v>304</v>
      </c>
      <c r="D88" s="7" t="s">
        <v>370</v>
      </c>
      <c r="E88" s="7" t="s">
        <v>371</v>
      </c>
      <c r="F88" s="7"/>
      <c r="G88" s="155" t="n">
        <f aca="false">88*0.002</f>
        <v>0.176</v>
      </c>
    </row>
    <row r="89" customFormat="false" ht="26.85" hidden="false" customHeight="true" outlineLevel="0" collapsed="false">
      <c r="A89" s="7"/>
      <c r="B89" s="7"/>
      <c r="C89" s="28" t="s">
        <v>25</v>
      </c>
      <c r="D89" s="7"/>
      <c r="E89" s="7"/>
      <c r="F89" s="7"/>
      <c r="G89" s="155"/>
    </row>
    <row r="90" customFormat="false" ht="13.8" hidden="false" customHeight="true" outlineLevel="0" collapsed="false">
      <c r="A90" s="2" t="s">
        <v>372</v>
      </c>
      <c r="B90" s="2"/>
      <c r="C90" s="14" t="s">
        <v>44</v>
      </c>
      <c r="D90" s="156" t="s">
        <v>44</v>
      </c>
      <c r="E90" s="7" t="s">
        <v>44</v>
      </c>
      <c r="F90" s="7"/>
      <c r="G90" s="157" t="s">
        <v>44</v>
      </c>
    </row>
    <row r="91" customFormat="false" ht="38.55" hidden="false" customHeight="true" outlineLevel="0" collapsed="false">
      <c r="A91" s="2"/>
      <c r="B91" s="2"/>
      <c r="C91" s="5" t="s">
        <v>44</v>
      </c>
      <c r="D91" s="156"/>
      <c r="E91" s="7"/>
      <c r="F91" s="7"/>
      <c r="G91" s="157"/>
    </row>
    <row r="92" customFormat="false" ht="13.8" hidden="false" customHeight="true" outlineLevel="0" collapsed="false">
      <c r="A92" s="2" t="s">
        <v>358</v>
      </c>
      <c r="B92" s="2"/>
      <c r="C92" s="158" t="s">
        <v>373</v>
      </c>
      <c r="D92" s="5" t="s">
        <v>44</v>
      </c>
      <c r="E92" s="7" t="s">
        <v>44</v>
      </c>
      <c r="F92" s="7"/>
      <c r="G92" s="5" t="s">
        <v>44</v>
      </c>
    </row>
    <row r="93" customFormat="false" ht="13.8" hidden="false" customHeight="true" outlineLevel="0" collapsed="false">
      <c r="A93" s="7" t="s">
        <v>374</v>
      </c>
      <c r="B93" s="7"/>
      <c r="C93" s="158" t="s">
        <v>44</v>
      </c>
      <c r="D93" s="7" t="s">
        <v>44</v>
      </c>
      <c r="E93" s="7" t="s">
        <v>44</v>
      </c>
      <c r="F93" s="7"/>
      <c r="G93" s="7" t="s">
        <v>44</v>
      </c>
    </row>
    <row r="94" customFormat="false" ht="13.8" hidden="false" customHeight="true" outlineLevel="0" collapsed="false">
      <c r="A94" s="7"/>
      <c r="B94" s="7"/>
      <c r="C94" s="158" t="s">
        <v>44</v>
      </c>
      <c r="D94" s="7"/>
      <c r="E94" s="7"/>
      <c r="F94" s="7"/>
      <c r="G94" s="7"/>
    </row>
    <row r="95" customFormat="false" ht="14.15" hidden="false" customHeight="true" outlineLevel="0" collapsed="false">
      <c r="A95" s="2" t="s">
        <v>375</v>
      </c>
      <c r="B95" s="2"/>
      <c r="C95" s="28" t="s">
        <v>44</v>
      </c>
      <c r="D95" s="28" t="s">
        <v>44</v>
      </c>
      <c r="E95" s="28" t="s">
        <v>44</v>
      </c>
      <c r="F95" s="28"/>
      <c r="G95" s="28" t="s">
        <v>44</v>
      </c>
    </row>
    <row r="96" customFormat="false" ht="13.8" hidden="false" customHeight="true" outlineLevel="0" collapsed="false">
      <c r="A96" s="2"/>
      <c r="B96" s="2"/>
      <c r="C96" s="28" t="s">
        <v>44</v>
      </c>
      <c r="D96" s="28"/>
      <c r="E96" s="28"/>
      <c r="F96" s="28"/>
      <c r="G96" s="28"/>
    </row>
    <row r="97" customFormat="false" ht="18.65" hidden="false" customHeight="true" outlineLevel="0" collapsed="false">
      <c r="A97" s="159" t="s">
        <v>376</v>
      </c>
      <c r="B97" s="159"/>
      <c r="C97" s="28" t="s">
        <v>44</v>
      </c>
      <c r="D97" s="28" t="s">
        <v>44</v>
      </c>
      <c r="E97" s="28" t="s">
        <v>44</v>
      </c>
      <c r="F97" s="28"/>
      <c r="G97" s="28" t="s">
        <v>44</v>
      </c>
    </row>
    <row r="98" customFormat="false" ht="12.65" hidden="false" customHeight="true" outlineLevel="0" collapsed="false">
      <c r="A98" s="159"/>
      <c r="B98" s="159"/>
      <c r="C98" s="28"/>
      <c r="D98" s="28"/>
      <c r="E98" s="28"/>
      <c r="F98" s="28"/>
      <c r="G98" s="28"/>
    </row>
    <row r="99" customFormat="false" ht="28.35" hidden="false" customHeight="true" outlineLevel="0" collapsed="false">
      <c r="A99" s="28" t="s">
        <v>377</v>
      </c>
      <c r="B99" s="28"/>
      <c r="C99" s="28" t="s">
        <v>378</v>
      </c>
      <c r="D99" s="28" t="s">
        <v>379</v>
      </c>
      <c r="E99" s="28" t="s">
        <v>44</v>
      </c>
      <c r="F99" s="28"/>
      <c r="G99" s="28" t="n">
        <v>42</v>
      </c>
    </row>
    <row r="100" customFormat="false" ht="29.1" hidden="false" customHeight="true" outlineLevel="0" collapsed="false">
      <c r="A100" s="28"/>
      <c r="B100" s="28"/>
      <c r="C100" s="28" t="s">
        <v>25</v>
      </c>
      <c r="D100" s="28"/>
      <c r="E100" s="28"/>
      <c r="F100" s="28"/>
      <c r="G100" s="28"/>
    </row>
    <row r="101" customFormat="false" ht="14.15" hidden="false" customHeight="true" outlineLevel="0" collapsed="false">
      <c r="A101" s="138" t="s">
        <v>380</v>
      </c>
      <c r="B101" s="138"/>
      <c r="C101" s="138"/>
      <c r="D101" s="138"/>
      <c r="E101" s="138"/>
      <c r="F101" s="138"/>
      <c r="G101" s="138"/>
    </row>
    <row r="102" customFormat="false" ht="14.15" hidden="false" customHeight="true" outlineLevel="0" collapsed="false">
      <c r="A102" s="141" t="s">
        <v>381</v>
      </c>
      <c r="B102" s="141"/>
      <c r="C102" s="141"/>
      <c r="D102" s="141"/>
      <c r="E102" s="141"/>
      <c r="F102" s="7" t="s">
        <v>44</v>
      </c>
      <c r="G102" s="7"/>
    </row>
    <row r="103" customFormat="false" ht="14.15" hidden="false" customHeight="true" outlineLevel="0" collapsed="false">
      <c r="A103" s="141" t="s">
        <v>382</v>
      </c>
      <c r="B103" s="141"/>
      <c r="C103" s="141"/>
      <c r="D103" s="141"/>
      <c r="E103" s="141"/>
      <c r="F103" s="7" t="str">
        <f aca="false">F102</f>
        <v>-</v>
      </c>
      <c r="G103" s="7"/>
    </row>
    <row r="104" customFormat="false" ht="14.15" hidden="false" customHeight="true" outlineLevel="0" collapsed="false">
      <c r="A104" s="160" t="s">
        <v>383</v>
      </c>
      <c r="B104" s="160"/>
      <c r="C104" s="160"/>
      <c r="D104" s="160"/>
      <c r="E104" s="160"/>
      <c r="F104" s="7" t="s">
        <v>44</v>
      </c>
      <c r="G104" s="7"/>
    </row>
    <row r="105" customFormat="false" ht="14.15" hidden="false" customHeight="true" outlineLevel="0" collapsed="false">
      <c r="A105" s="141" t="s">
        <v>384</v>
      </c>
      <c r="B105" s="141"/>
      <c r="C105" s="141"/>
      <c r="D105" s="141"/>
      <c r="E105" s="141"/>
      <c r="F105" s="98" t="s">
        <v>385</v>
      </c>
      <c r="G105" s="98"/>
    </row>
    <row r="106" customFormat="false" ht="14.15" hidden="false" customHeight="false" outlineLevel="0" collapsed="false">
      <c r="A106" s="161" t="s">
        <v>386</v>
      </c>
      <c r="B106" s="137"/>
      <c r="C106" s="137"/>
      <c r="D106" s="137"/>
      <c r="E106" s="137"/>
      <c r="F106" s="137"/>
      <c r="G106" s="137"/>
    </row>
    <row r="107" customFormat="false" ht="26.85" hidden="false" customHeight="true" outlineLevel="0" collapsed="false">
      <c r="A107" s="9" t="s">
        <v>387</v>
      </c>
      <c r="B107" s="9"/>
      <c r="C107" s="9"/>
      <c r="D107" s="9"/>
      <c r="E107" s="9"/>
      <c r="F107" s="9"/>
      <c r="G107" s="9"/>
    </row>
    <row r="108" customFormat="false" ht="13.8" hidden="false" customHeight="true" outlineLevel="0" collapsed="false">
      <c r="A108" s="98" t="s">
        <v>388</v>
      </c>
      <c r="B108" s="98"/>
      <c r="C108" s="98"/>
      <c r="D108" s="98" t="s">
        <v>389</v>
      </c>
      <c r="E108" s="98"/>
      <c r="F108" s="98"/>
      <c r="G108" s="98"/>
    </row>
    <row r="109" customFormat="false" ht="13.8" hidden="false" customHeight="false" outlineLevel="0" collapsed="false">
      <c r="A109" s="98"/>
      <c r="B109" s="98"/>
      <c r="C109" s="98"/>
      <c r="D109" s="98"/>
      <c r="E109" s="98"/>
      <c r="F109" s="98"/>
      <c r="G109" s="98"/>
    </row>
  </sheetData>
  <mergeCells count="87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34:G34"/>
    <mergeCell ref="A36:B36"/>
    <mergeCell ref="A44:G44"/>
    <mergeCell ref="A45:G45"/>
    <mergeCell ref="A46:G46"/>
    <mergeCell ref="A47:G47"/>
    <mergeCell ref="A54:B54"/>
    <mergeCell ref="A61:G61"/>
    <mergeCell ref="A62:B62"/>
    <mergeCell ref="A63:G63"/>
    <mergeCell ref="A72:G72"/>
    <mergeCell ref="A74:B74"/>
    <mergeCell ref="A82:G82"/>
    <mergeCell ref="A83:G83"/>
    <mergeCell ref="A84:G84"/>
    <mergeCell ref="A85:G85"/>
    <mergeCell ref="A86:G86"/>
    <mergeCell ref="A87:B87"/>
    <mergeCell ref="E87:F87"/>
    <mergeCell ref="A88:B89"/>
    <mergeCell ref="D88:D89"/>
    <mergeCell ref="E88:F89"/>
    <mergeCell ref="G88:G89"/>
    <mergeCell ref="A90:B91"/>
    <mergeCell ref="D90:D91"/>
    <mergeCell ref="E90:F91"/>
    <mergeCell ref="G90:G91"/>
    <mergeCell ref="A92:B92"/>
    <mergeCell ref="E92:F92"/>
    <mergeCell ref="A93:B94"/>
    <mergeCell ref="D93:D94"/>
    <mergeCell ref="E93:F94"/>
    <mergeCell ref="G93:G94"/>
    <mergeCell ref="A95:B96"/>
    <mergeCell ref="D95:D96"/>
    <mergeCell ref="E95:F96"/>
    <mergeCell ref="G95:G96"/>
    <mergeCell ref="A97:B98"/>
    <mergeCell ref="C97:C98"/>
    <mergeCell ref="D97:D98"/>
    <mergeCell ref="E97:F98"/>
    <mergeCell ref="G97:G98"/>
    <mergeCell ref="A99:B100"/>
    <mergeCell ref="D99:D100"/>
    <mergeCell ref="E99:F100"/>
    <mergeCell ref="G99:G100"/>
    <mergeCell ref="A101:G101"/>
    <mergeCell ref="A102:E102"/>
    <mergeCell ref="F102:G102"/>
    <mergeCell ref="A103:E103"/>
    <mergeCell ref="F103:G103"/>
    <mergeCell ref="A104:E104"/>
    <mergeCell ref="F104:G104"/>
    <mergeCell ref="A105:E105"/>
    <mergeCell ref="F105:G105"/>
    <mergeCell ref="A107:G107"/>
    <mergeCell ref="A108:A109"/>
    <mergeCell ref="B108:C109"/>
    <mergeCell ref="D108:E109"/>
    <mergeCell ref="F108:G10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2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14"/>
  <sheetViews>
    <sheetView showFormulas="false" showGridLines="true" showRowColHeaders="true" showZeros="true" rightToLeft="false" tabSelected="false" showOutlineSymbols="true" defaultGridColor="true" view="pageBreakPreview" topLeftCell="A82" colorId="64" zoomScale="100" zoomScaleNormal="75" zoomScalePageLayoutView="100" workbookViewId="0">
      <selection pane="topLeft" activeCell="C104" activeCellId="0" sqref="C104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23.54"/>
    <col collapsed="false" customWidth="true" hidden="false" outlineLevel="0" max="2" min="2" style="1" width="14.54"/>
    <col collapsed="false" customWidth="true" hidden="false" outlineLevel="0" max="3" min="3" style="1" width="16.47"/>
    <col collapsed="false" customWidth="true" hidden="false" outlineLevel="0" max="4" min="4" style="1" width="20.39"/>
    <col collapsed="false" customWidth="true" hidden="false" outlineLevel="0" max="5" min="5" style="1" width="18.24"/>
    <col collapsed="false" customWidth="true" hidden="false" outlineLevel="0" max="6" min="6" style="1" width="16.59"/>
    <col collapsed="false" customWidth="true" hidden="false" outlineLevel="0" max="7" min="7" style="1" width="16.07"/>
    <col collapsed="false" customWidth="false" hidden="false" outlineLevel="0" max="1024" min="8" style="1" width="10.46"/>
  </cols>
  <sheetData>
    <row r="1" customFormat="false" ht="14.15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4.15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14.15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14.15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4.15" hidden="false" customHeight="false" outlineLevel="0" collapsed="false">
      <c r="A5" s="135" t="s">
        <v>310</v>
      </c>
      <c r="B5" s="136" t="n">
        <v>45552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4.15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4.15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4.15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39.5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38.55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4.15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39.55" hidden="false" customHeight="true" outlineLevel="0" collapsed="false">
      <c r="A14" s="24" t="s">
        <v>314</v>
      </c>
      <c r="B14" s="139" t="s">
        <v>315</v>
      </c>
      <c r="C14" s="139" t="s">
        <v>316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52.2" hidden="false" customHeight="true" outlineLevel="0" collapsed="false">
      <c r="A15" s="141" t="s">
        <v>321</v>
      </c>
      <c r="B15" s="5" t="s">
        <v>44</v>
      </c>
      <c r="C15" s="5" t="s">
        <v>44</v>
      </c>
      <c r="D15" s="5" t="s">
        <v>44</v>
      </c>
      <c r="E15" s="142" t="s">
        <v>44</v>
      </c>
      <c r="F15" s="7" t="s">
        <v>44</v>
      </c>
      <c r="G15" s="7"/>
    </row>
    <row r="16" customFormat="false" ht="14.15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4.15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4.15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4.15" hidden="false" customHeight="false" outlineLevel="0" collapsed="false">
      <c r="A19" s="9" t="s">
        <v>326</v>
      </c>
      <c r="B19" s="5" t="str">
        <f aca="false">F15</f>
        <v>-</v>
      </c>
      <c r="C19" s="137"/>
      <c r="D19" s="137"/>
      <c r="E19" s="137"/>
      <c r="F19" s="137"/>
      <c r="G19" s="137"/>
    </row>
    <row r="20" customFormat="false" ht="14.15" hidden="false" customHeight="false" outlineLevel="0" collapsed="false">
      <c r="A20" s="9" t="s">
        <v>327</v>
      </c>
      <c r="B20" s="5" t="str">
        <f aca="false">B19</f>
        <v>-</v>
      </c>
      <c r="C20" s="137"/>
      <c r="D20" s="137"/>
      <c r="E20" s="137"/>
      <c r="F20" s="137"/>
      <c r="G20" s="137"/>
    </row>
    <row r="21" customFormat="false" ht="14.15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4.15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4.15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4.15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26.85" hidden="false" customHeight="false" outlineLevel="0" collapsed="false">
      <c r="A25" s="126" t="s">
        <v>332</v>
      </c>
      <c r="B25" s="127"/>
      <c r="C25" s="127"/>
      <c r="D25" s="127"/>
      <c r="E25" s="127"/>
      <c r="F25" s="127"/>
      <c r="G25" s="128"/>
    </row>
    <row r="26" customFormat="false" ht="14.15" hidden="false" customHeight="true" outlineLevel="0" collapsed="false">
      <c r="A26" s="138" t="s">
        <v>333</v>
      </c>
      <c r="B26" s="138"/>
      <c r="C26" s="138"/>
      <c r="D26" s="138"/>
      <c r="E26" s="138"/>
      <c r="F26" s="138"/>
      <c r="G26" s="138"/>
    </row>
    <row r="27" customFormat="false" ht="14.15" hidden="false" customHeight="false" outlineLevel="0" collapsed="false">
      <c r="A27" s="139" t="s">
        <v>334</v>
      </c>
      <c r="B27" s="9" t="s">
        <v>335</v>
      </c>
      <c r="C27" s="9" t="s">
        <v>336</v>
      </c>
      <c r="D27" s="9" t="s">
        <v>337</v>
      </c>
      <c r="E27" s="9" t="s">
        <v>351</v>
      </c>
      <c r="F27" s="9" t="s">
        <v>339</v>
      </c>
      <c r="G27" s="9" t="s">
        <v>340</v>
      </c>
    </row>
    <row r="28" customFormat="false" ht="14.15" hidden="false" customHeight="false" outlineLevel="0" collapsed="false">
      <c r="A28" s="5" t="s">
        <v>390</v>
      </c>
      <c r="B28" s="98" t="s">
        <v>44</v>
      </c>
      <c r="C28" s="98" t="s">
        <v>44</v>
      </c>
      <c r="D28" s="98" t="s">
        <v>44</v>
      </c>
      <c r="E28" s="98" t="n">
        <v>12</v>
      </c>
      <c r="F28" s="98" t="s">
        <v>44</v>
      </c>
      <c r="G28" s="98" t="s">
        <v>44</v>
      </c>
    </row>
    <row r="29" customFormat="false" ht="14.15" hidden="false" customHeight="false" outlineLevel="0" collapsed="false">
      <c r="A29" s="5" t="s">
        <v>391</v>
      </c>
      <c r="B29" s="98" t="s">
        <v>44</v>
      </c>
      <c r="C29" s="98" t="s">
        <v>44</v>
      </c>
      <c r="D29" s="98" t="s">
        <v>44</v>
      </c>
      <c r="E29" s="98" t="n">
        <v>9</v>
      </c>
      <c r="F29" s="98" t="s">
        <v>44</v>
      </c>
      <c r="G29" s="98" t="s">
        <v>44</v>
      </c>
    </row>
    <row r="30" customFormat="false" ht="14.15" hidden="false" customHeight="false" outlineLevel="0" collapsed="false">
      <c r="A30" s="5" t="s">
        <v>392</v>
      </c>
      <c r="B30" s="98" t="s">
        <v>44</v>
      </c>
      <c r="C30" s="98" t="s">
        <v>44</v>
      </c>
      <c r="D30" s="98" t="s">
        <v>44</v>
      </c>
      <c r="E30" s="98" t="n">
        <v>14</v>
      </c>
      <c r="F30" s="98" t="s">
        <v>44</v>
      </c>
      <c r="G30" s="98" t="s">
        <v>44</v>
      </c>
    </row>
    <row r="31" customFormat="false" ht="14.15" hidden="false" customHeight="false" outlineLevel="0" collapsed="false">
      <c r="A31" s="5" t="s">
        <v>393</v>
      </c>
      <c r="B31" s="98" t="s">
        <v>44</v>
      </c>
      <c r="C31" s="98" t="s">
        <v>44</v>
      </c>
      <c r="D31" s="98" t="s">
        <v>44</v>
      </c>
      <c r="E31" s="98" t="n">
        <v>8</v>
      </c>
      <c r="F31" s="98" t="s">
        <v>44</v>
      </c>
      <c r="G31" s="98" t="s">
        <v>44</v>
      </c>
    </row>
    <row r="32" customFormat="false" ht="14.15" hidden="false" customHeight="false" outlineLevel="0" collapsed="false">
      <c r="A32" s="5" t="s">
        <v>394</v>
      </c>
      <c r="B32" s="98" t="s">
        <v>44</v>
      </c>
      <c r="C32" s="98" t="s">
        <v>44</v>
      </c>
      <c r="D32" s="98" t="s">
        <v>44</v>
      </c>
      <c r="E32" s="98" t="n">
        <v>8</v>
      </c>
      <c r="F32" s="98" t="s">
        <v>44</v>
      </c>
      <c r="G32" s="98" t="s">
        <v>44</v>
      </c>
    </row>
    <row r="33" customFormat="false" ht="14.15" hidden="false" customHeight="false" outlineLevel="0" collapsed="false">
      <c r="A33" s="5" t="s">
        <v>395</v>
      </c>
      <c r="B33" s="98" t="s">
        <v>44</v>
      </c>
      <c r="C33" s="98" t="s">
        <v>44</v>
      </c>
      <c r="D33" s="98" t="s">
        <v>44</v>
      </c>
      <c r="E33" s="98" t="n">
        <v>9</v>
      </c>
      <c r="F33" s="98" t="s">
        <v>44</v>
      </c>
      <c r="G33" s="98" t="s">
        <v>44</v>
      </c>
    </row>
    <row r="34" customFormat="false" ht="14.15" hidden="false" customHeight="false" outlineLevel="0" collapsed="false">
      <c r="A34" s="5" t="s">
        <v>396</v>
      </c>
      <c r="B34" s="98" t="s">
        <v>44</v>
      </c>
      <c r="C34" s="98" t="s">
        <v>44</v>
      </c>
      <c r="D34" s="98" t="s">
        <v>44</v>
      </c>
      <c r="E34" s="98" t="n">
        <v>4</v>
      </c>
      <c r="F34" s="98" t="s">
        <v>44</v>
      </c>
      <c r="G34" s="98" t="s">
        <v>44</v>
      </c>
    </row>
    <row r="35" customFormat="false" ht="14.15" hidden="false" customHeight="false" outlineLevel="0" collapsed="false">
      <c r="A35" s="5" t="s">
        <v>397</v>
      </c>
      <c r="B35" s="98" t="s">
        <v>44</v>
      </c>
      <c r="C35" s="98" t="s">
        <v>44</v>
      </c>
      <c r="D35" s="98" t="s">
        <v>44</v>
      </c>
      <c r="E35" s="98" t="n">
        <v>15</v>
      </c>
      <c r="F35" s="98" t="s">
        <v>44</v>
      </c>
      <c r="G35" s="98" t="s">
        <v>44</v>
      </c>
    </row>
    <row r="36" customFormat="false" ht="14.15" hidden="false" customHeight="false" outlineLevel="0" collapsed="false">
      <c r="A36" s="5" t="s">
        <v>398</v>
      </c>
      <c r="B36" s="98" t="s">
        <v>44</v>
      </c>
      <c r="C36" s="98" t="s">
        <v>44</v>
      </c>
      <c r="D36" s="98" t="s">
        <v>44</v>
      </c>
      <c r="E36" s="98" t="n">
        <v>9</v>
      </c>
      <c r="F36" s="98" t="s">
        <v>44</v>
      </c>
      <c r="G36" s="98" t="s">
        <v>44</v>
      </c>
    </row>
    <row r="37" customFormat="false" ht="19.4" hidden="false" customHeight="true" outlineLevel="0" collapsed="false">
      <c r="A37" s="143" t="s">
        <v>322</v>
      </c>
      <c r="B37" s="143"/>
      <c r="C37" s="143"/>
      <c r="D37" s="143"/>
      <c r="E37" s="143"/>
      <c r="F37" s="143"/>
      <c r="G37" s="143"/>
    </row>
    <row r="38" customFormat="false" ht="14.15" hidden="false" customHeight="false" outlineLevel="0" collapsed="false">
      <c r="A38" s="139" t="s">
        <v>323</v>
      </c>
      <c r="B38" s="139" t="s">
        <v>324</v>
      </c>
      <c r="C38" s="103"/>
      <c r="D38" s="103"/>
      <c r="E38" s="103"/>
      <c r="F38" s="103"/>
      <c r="G38" s="103"/>
    </row>
    <row r="39" customFormat="false" ht="14.15" hidden="false" customHeight="true" outlineLevel="0" collapsed="false">
      <c r="A39" s="7" t="s">
        <v>347</v>
      </c>
      <c r="B39" s="7"/>
      <c r="C39" s="103"/>
      <c r="D39" s="103"/>
      <c r="E39" s="103"/>
      <c r="F39" s="103"/>
      <c r="G39" s="103"/>
    </row>
    <row r="40" customFormat="false" ht="14.15" hidden="false" customHeight="false" outlineLevel="0" collapsed="false">
      <c r="A40" s="9" t="s">
        <v>335</v>
      </c>
      <c r="B40" s="5" t="n">
        <f aca="false">SUM(B28:B36)</f>
        <v>0</v>
      </c>
      <c r="C40" s="103"/>
      <c r="D40" s="103"/>
      <c r="E40" s="103"/>
      <c r="F40" s="103"/>
      <c r="G40" s="103"/>
    </row>
    <row r="41" customFormat="false" ht="14.15" hidden="false" customHeight="false" outlineLevel="0" collapsed="false">
      <c r="A41" s="9" t="s">
        <v>336</v>
      </c>
      <c r="B41" s="5" t="n">
        <f aca="false">SUM(C28:C36)</f>
        <v>0</v>
      </c>
      <c r="C41" s="103"/>
      <c r="D41" s="103"/>
      <c r="E41" s="103"/>
      <c r="F41" s="103"/>
      <c r="G41" s="103"/>
    </row>
    <row r="42" customFormat="false" ht="14.15" hidden="false" customHeight="false" outlineLevel="0" collapsed="false">
      <c r="A42" s="9" t="s">
        <v>337</v>
      </c>
      <c r="B42" s="5" t="n">
        <f aca="false">SUM(D28:D36)</f>
        <v>0</v>
      </c>
      <c r="C42" s="146"/>
      <c r="D42" s="146"/>
      <c r="E42" s="146"/>
      <c r="F42" s="146"/>
      <c r="G42" s="103"/>
    </row>
    <row r="43" customFormat="false" ht="14.15" hidden="false" customHeight="false" outlineLevel="0" collapsed="false">
      <c r="A43" s="9" t="str">
        <f aca="false">E27</f>
        <v>Мошки</v>
      </c>
      <c r="B43" s="5" t="n">
        <f aca="false">SUM(E28:E36)</f>
        <v>88</v>
      </c>
      <c r="C43" s="146"/>
      <c r="D43" s="146"/>
      <c r="E43" s="146"/>
      <c r="F43" s="146"/>
      <c r="G43" s="103"/>
    </row>
    <row r="44" customFormat="false" ht="14.15" hidden="false" customHeight="false" outlineLevel="0" collapsed="false">
      <c r="A44" s="9" t="s">
        <v>339</v>
      </c>
      <c r="B44" s="5" t="n">
        <f aca="false">SUM(F28:F36)</f>
        <v>0</v>
      </c>
      <c r="C44" s="146"/>
      <c r="D44" s="146"/>
      <c r="E44" s="146"/>
      <c r="F44" s="146"/>
      <c r="G44" s="103"/>
    </row>
    <row r="45" customFormat="false" ht="14.15" hidden="false" customHeight="false" outlineLevel="0" collapsed="false">
      <c r="A45" s="9" t="s">
        <v>340</v>
      </c>
      <c r="B45" s="5" t="n">
        <f aca="false">SUM(G28:G36)</f>
        <v>0</v>
      </c>
      <c r="C45" s="146"/>
      <c r="D45" s="146"/>
      <c r="E45" s="146"/>
      <c r="F45" s="146"/>
      <c r="G45" s="103"/>
    </row>
    <row r="46" customFormat="false" ht="14.15" hidden="false" customHeight="false" outlineLevel="0" collapsed="false">
      <c r="A46" s="9" t="s">
        <v>327</v>
      </c>
      <c r="B46" s="5" t="n">
        <f aca="false">SUM(B40:B45)</f>
        <v>88</v>
      </c>
      <c r="C46" s="146"/>
      <c r="D46" s="146"/>
      <c r="E46" s="146"/>
      <c r="F46" s="146"/>
      <c r="G46" s="103"/>
    </row>
    <row r="47" customFormat="false" ht="14.15" hidden="false" customHeight="true" outlineLevel="0" collapsed="false">
      <c r="A47" s="141" t="s">
        <v>44</v>
      </c>
      <c r="B47" s="141"/>
      <c r="C47" s="141"/>
      <c r="D47" s="141"/>
      <c r="E47" s="141"/>
      <c r="F47" s="141"/>
      <c r="G47" s="141"/>
    </row>
    <row r="48" customFormat="false" ht="14.15" hidden="false" customHeight="true" outlineLevel="0" collapsed="false">
      <c r="A48" s="143" t="s">
        <v>331</v>
      </c>
      <c r="B48" s="143"/>
      <c r="C48" s="143"/>
      <c r="D48" s="143"/>
      <c r="E48" s="143"/>
      <c r="F48" s="143"/>
      <c r="G48" s="143"/>
    </row>
    <row r="49" customFormat="false" ht="14.15" hidden="false" customHeight="true" outlineLevel="0" collapsed="false">
      <c r="A49" s="141" t="s">
        <v>399</v>
      </c>
      <c r="B49" s="141"/>
      <c r="C49" s="141"/>
      <c r="D49" s="141"/>
      <c r="E49" s="141"/>
      <c r="F49" s="141"/>
      <c r="G49" s="141"/>
    </row>
    <row r="50" customFormat="false" ht="14.15" hidden="false" customHeight="true" outlineLevel="0" collapsed="false">
      <c r="A50" s="138" t="s">
        <v>349</v>
      </c>
      <c r="B50" s="138"/>
      <c r="C50" s="138"/>
      <c r="D50" s="138"/>
      <c r="E50" s="138"/>
      <c r="F50" s="138"/>
      <c r="G50" s="138"/>
    </row>
    <row r="51" customFormat="false" ht="26.85" hidden="false" customHeight="false" outlineLevel="0" collapsed="false">
      <c r="A51" s="139" t="s">
        <v>350</v>
      </c>
      <c r="B51" s="139" t="s">
        <v>351</v>
      </c>
      <c r="C51" s="139" t="s">
        <v>352</v>
      </c>
      <c r="D51" s="139" t="s">
        <v>353</v>
      </c>
      <c r="E51" s="139" t="s">
        <v>354</v>
      </c>
      <c r="F51" s="139" t="s">
        <v>355</v>
      </c>
      <c r="G51" s="139" t="s">
        <v>356</v>
      </c>
    </row>
    <row r="52" customFormat="false" ht="14.15" hidden="false" customHeight="false" outlineLevel="0" collapsed="false">
      <c r="A52" s="147" t="n">
        <v>7</v>
      </c>
      <c r="B52" s="147" t="n">
        <v>14</v>
      </c>
      <c r="C52" s="147" t="n">
        <v>1</v>
      </c>
      <c r="D52" s="147" t="s">
        <v>44</v>
      </c>
      <c r="E52" s="147" t="s">
        <v>44</v>
      </c>
      <c r="F52" s="147" t="s">
        <v>44</v>
      </c>
      <c r="G52" s="147" t="s">
        <v>44</v>
      </c>
    </row>
    <row r="53" customFormat="false" ht="14.15" hidden="false" customHeight="false" outlineLevel="0" collapsed="false">
      <c r="A53" s="147" t="n">
        <v>8</v>
      </c>
      <c r="B53" s="147" t="n">
        <v>6</v>
      </c>
      <c r="C53" s="147" t="s">
        <v>44</v>
      </c>
      <c r="D53" s="147" t="s">
        <v>44</v>
      </c>
      <c r="E53" s="147" t="s">
        <v>44</v>
      </c>
      <c r="F53" s="147" t="s">
        <v>44</v>
      </c>
      <c r="G53" s="147" t="s">
        <v>44</v>
      </c>
    </row>
    <row r="54" customFormat="false" ht="14.15" hidden="false" customHeight="false" outlineLevel="0" collapsed="false">
      <c r="A54" s="147" t="n">
        <v>18</v>
      </c>
      <c r="B54" s="147" t="n">
        <v>11</v>
      </c>
      <c r="C54" s="147" t="s">
        <v>44</v>
      </c>
      <c r="D54" s="147" t="s">
        <v>44</v>
      </c>
      <c r="E54" s="147" t="s">
        <v>44</v>
      </c>
      <c r="F54" s="147" t="s">
        <v>44</v>
      </c>
      <c r="G54" s="147" t="s">
        <v>44</v>
      </c>
    </row>
    <row r="55" customFormat="false" ht="14.15" hidden="false" customHeight="false" outlineLevel="0" collapsed="false">
      <c r="A55" s="147" t="n">
        <v>43</v>
      </c>
      <c r="B55" s="147" t="n">
        <v>10</v>
      </c>
      <c r="C55" s="147" t="n">
        <v>4</v>
      </c>
      <c r="D55" s="147" t="s">
        <v>44</v>
      </c>
      <c r="E55" s="147" t="s">
        <v>44</v>
      </c>
      <c r="F55" s="147" t="s">
        <v>44</v>
      </c>
      <c r="G55" s="147" t="s">
        <v>44</v>
      </c>
    </row>
    <row r="56" customFormat="false" ht="14.15" hidden="false" customHeight="false" outlineLevel="0" collapsed="false">
      <c r="A56" s="147" t="n">
        <v>38</v>
      </c>
      <c r="B56" s="147" t="n">
        <v>31</v>
      </c>
      <c r="C56" s="147" t="s">
        <v>44</v>
      </c>
      <c r="D56" s="147" t="s">
        <v>44</v>
      </c>
      <c r="E56" s="147" t="s">
        <v>44</v>
      </c>
      <c r="F56" s="147" t="s">
        <v>44</v>
      </c>
      <c r="G56" s="147" t="s">
        <v>44</v>
      </c>
    </row>
    <row r="57" customFormat="false" ht="14.15" hidden="false" customHeight="false" outlineLevel="0" collapsed="false">
      <c r="A57" s="147" t="n">
        <v>10</v>
      </c>
      <c r="B57" s="147" t="n">
        <v>22</v>
      </c>
      <c r="C57" s="147" t="s">
        <v>44</v>
      </c>
      <c r="D57" s="147" t="s">
        <v>44</v>
      </c>
      <c r="E57" s="147" t="s">
        <v>44</v>
      </c>
      <c r="F57" s="147" t="s">
        <v>44</v>
      </c>
      <c r="G57" s="147" t="s">
        <v>44</v>
      </c>
    </row>
    <row r="58" customFormat="false" ht="14.15" hidden="false" customHeight="false" outlineLevel="0" collapsed="false">
      <c r="A58" s="147" t="n">
        <v>13</v>
      </c>
      <c r="B58" s="147" t="n">
        <v>26</v>
      </c>
      <c r="C58" s="147" t="s">
        <v>44</v>
      </c>
      <c r="D58" s="147" t="s">
        <v>44</v>
      </c>
      <c r="E58" s="147" t="s">
        <v>44</v>
      </c>
      <c r="F58" s="147" t="s">
        <v>44</v>
      </c>
      <c r="G58" s="147" t="s">
        <v>44</v>
      </c>
    </row>
    <row r="59" customFormat="false" ht="14.15" hidden="false" customHeight="true" outlineLevel="0" collapsed="false">
      <c r="A59" s="143" t="s">
        <v>322</v>
      </c>
      <c r="B59" s="143"/>
      <c r="C59" s="143"/>
      <c r="D59" s="143"/>
      <c r="E59" s="143"/>
      <c r="F59" s="143"/>
      <c r="G59" s="143"/>
    </row>
    <row r="60" customFormat="false" ht="14.15" hidden="false" customHeight="false" outlineLevel="0" collapsed="false">
      <c r="A60" s="139" t="s">
        <v>323</v>
      </c>
      <c r="B60" s="139" t="s">
        <v>324</v>
      </c>
      <c r="C60" s="137"/>
      <c r="D60" s="137"/>
      <c r="E60" s="137"/>
      <c r="F60" s="137"/>
      <c r="G60" s="137"/>
    </row>
    <row r="61" customFormat="false" ht="14.15" hidden="false" customHeight="true" outlineLevel="0" collapsed="false">
      <c r="A61" s="28" t="s">
        <v>357</v>
      </c>
      <c r="B61" s="28"/>
      <c r="C61" s="137"/>
      <c r="D61" s="137"/>
      <c r="E61" s="137"/>
      <c r="F61" s="137"/>
      <c r="G61" s="137"/>
    </row>
    <row r="62" customFormat="false" ht="14.15" hidden="false" customHeight="false" outlineLevel="0" collapsed="false">
      <c r="A62" s="9" t="s">
        <v>351</v>
      </c>
      <c r="B62" s="5" t="n">
        <f aca="false">SUM(B52:B58)</f>
        <v>120</v>
      </c>
      <c r="C62" s="137"/>
      <c r="D62" s="137"/>
      <c r="E62" s="137"/>
      <c r="F62" s="137"/>
      <c r="G62" s="137"/>
    </row>
    <row r="63" customFormat="false" ht="14.15" hidden="false" customHeight="false" outlineLevel="0" collapsed="false">
      <c r="A63" s="9" t="s">
        <v>352</v>
      </c>
      <c r="B63" s="5" t="n">
        <f aca="false">SUM(C52:C58)</f>
        <v>5</v>
      </c>
      <c r="C63" s="137"/>
      <c r="D63" s="137"/>
      <c r="E63" s="137"/>
      <c r="F63" s="137"/>
      <c r="G63" s="137"/>
    </row>
    <row r="64" customFormat="false" ht="14.15" hidden="false" customHeight="false" outlineLevel="0" collapsed="false">
      <c r="A64" s="9" t="str">
        <f aca="false">D51</f>
        <v>Златоглазки</v>
      </c>
      <c r="B64" s="5" t="n">
        <f aca="false">SUM(D52:D58)</f>
        <v>0</v>
      </c>
      <c r="C64" s="137"/>
      <c r="D64" s="137"/>
      <c r="E64" s="137"/>
      <c r="F64" s="137"/>
      <c r="G64" s="137"/>
    </row>
    <row r="65" customFormat="false" ht="14.15" hidden="false" customHeight="false" outlineLevel="0" collapsed="false">
      <c r="A65" s="9" t="str">
        <f aca="false">E51</f>
        <v>Комары</v>
      </c>
      <c r="B65" s="5" t="n">
        <f aca="false">SUM(E52:E58)</f>
        <v>0</v>
      </c>
      <c r="C65" s="137"/>
      <c r="D65" s="137"/>
      <c r="E65" s="137"/>
      <c r="F65" s="137"/>
      <c r="G65" s="137"/>
    </row>
    <row r="66" customFormat="false" ht="14.15" hidden="false" customHeight="false" outlineLevel="0" collapsed="false">
      <c r="A66" s="9" t="str">
        <f aca="false">F51</f>
        <v>Осы</v>
      </c>
      <c r="B66" s="5" t="n">
        <f aca="false">SUM(F52:F58)</f>
        <v>0</v>
      </c>
      <c r="C66" s="137"/>
      <c r="D66" s="137"/>
      <c r="E66" s="137"/>
      <c r="F66" s="137"/>
      <c r="G66" s="137"/>
    </row>
    <row r="67" customFormat="false" ht="14.15" hidden="false" customHeight="false" outlineLevel="0" collapsed="false">
      <c r="A67" s="9" t="str">
        <f aca="false">G51</f>
        <v>Пищевая моль</v>
      </c>
      <c r="B67" s="5" t="n">
        <f aca="false">SUM(G52:G58)</f>
        <v>0</v>
      </c>
      <c r="C67" s="137"/>
      <c r="D67" s="137"/>
      <c r="E67" s="137"/>
      <c r="F67" s="137"/>
      <c r="G67" s="137"/>
    </row>
    <row r="68" customFormat="false" ht="14.15" hidden="false" customHeight="true" outlineLevel="0" collapsed="false">
      <c r="A68" s="143" t="s">
        <v>331</v>
      </c>
      <c r="B68" s="143"/>
      <c r="C68" s="143"/>
      <c r="D68" s="143"/>
      <c r="E68" s="143"/>
      <c r="F68" s="143"/>
      <c r="G68" s="143"/>
    </row>
    <row r="69" customFormat="false" ht="14.15" hidden="false" customHeight="true" outlineLevel="0" collapsed="false">
      <c r="A69" s="2" t="s">
        <v>358</v>
      </c>
      <c r="B69" s="2"/>
      <c r="C69" s="127"/>
      <c r="D69" s="127"/>
      <c r="E69" s="127"/>
      <c r="F69" s="127"/>
      <c r="G69" s="128"/>
    </row>
    <row r="70" customFormat="false" ht="14.15" hidden="false" customHeight="true" outlineLevel="0" collapsed="false">
      <c r="A70" s="138" t="s">
        <v>359</v>
      </c>
      <c r="B70" s="138"/>
      <c r="C70" s="138"/>
      <c r="D70" s="138"/>
      <c r="E70" s="138"/>
      <c r="F70" s="138"/>
      <c r="G70" s="138"/>
    </row>
    <row r="71" customFormat="false" ht="26.85" hidden="false" customHeight="false" outlineLevel="0" collapsed="false">
      <c r="A71" s="139" t="s">
        <v>360</v>
      </c>
      <c r="B71" s="139" t="s">
        <v>351</v>
      </c>
      <c r="C71" s="139" t="s">
        <v>352</v>
      </c>
      <c r="D71" s="139" t="s">
        <v>353</v>
      </c>
      <c r="E71" s="139" t="s">
        <v>354</v>
      </c>
      <c r="F71" s="139" t="s">
        <v>355</v>
      </c>
      <c r="G71" s="139" t="s">
        <v>356</v>
      </c>
    </row>
    <row r="72" customFormat="false" ht="14.15" hidden="false" customHeight="false" outlineLevel="0" collapsed="false">
      <c r="A72" s="5" t="n">
        <v>25</v>
      </c>
      <c r="B72" s="5" t="n">
        <v>3</v>
      </c>
      <c r="C72" s="5" t="n">
        <v>2</v>
      </c>
      <c r="D72" s="5" t="s">
        <v>44</v>
      </c>
      <c r="E72" s="5" t="s">
        <v>44</v>
      </c>
      <c r="F72" s="5" t="s">
        <v>44</v>
      </c>
      <c r="G72" s="5" t="s">
        <v>44</v>
      </c>
    </row>
    <row r="73" customFormat="false" ht="14.15" hidden="false" customHeight="false" outlineLevel="0" collapsed="false">
      <c r="A73" s="5" t="n">
        <v>47</v>
      </c>
      <c r="B73" s="5" t="n">
        <v>4</v>
      </c>
      <c r="C73" s="5" t="s">
        <v>44</v>
      </c>
      <c r="D73" s="5" t="s">
        <v>44</v>
      </c>
      <c r="E73" s="5" t="s">
        <v>44</v>
      </c>
      <c r="F73" s="5" t="s">
        <v>44</v>
      </c>
      <c r="G73" s="5" t="s">
        <v>44</v>
      </c>
    </row>
    <row r="74" customFormat="false" ht="14.15" hidden="false" customHeight="false" outlineLevel="0" collapsed="false">
      <c r="A74" s="5" t="n">
        <v>48</v>
      </c>
      <c r="B74" s="5" t="n">
        <v>9</v>
      </c>
      <c r="C74" s="5" t="s">
        <v>44</v>
      </c>
      <c r="D74" s="5" t="s">
        <v>44</v>
      </c>
      <c r="E74" s="5" t="s">
        <v>44</v>
      </c>
      <c r="F74" s="5" t="s">
        <v>44</v>
      </c>
      <c r="G74" s="5" t="s">
        <v>44</v>
      </c>
    </row>
    <row r="75" customFormat="false" ht="14.15" hidden="false" customHeight="false" outlineLevel="0" collapsed="false">
      <c r="A75" s="5" t="n">
        <v>31</v>
      </c>
      <c r="B75" s="5" t="n">
        <v>21</v>
      </c>
      <c r="C75" s="5" t="s">
        <v>44</v>
      </c>
      <c r="D75" s="5" t="s">
        <v>44</v>
      </c>
      <c r="E75" s="5" t="s">
        <v>44</v>
      </c>
      <c r="F75" s="5" t="s">
        <v>44</v>
      </c>
      <c r="G75" s="5" t="s">
        <v>44</v>
      </c>
    </row>
    <row r="76" customFormat="false" ht="14.15" hidden="false" customHeight="false" outlineLevel="0" collapsed="false">
      <c r="A76" s="5" t="n">
        <v>32</v>
      </c>
      <c r="B76" s="5" t="n">
        <v>24</v>
      </c>
      <c r="C76" s="5" t="s">
        <v>44</v>
      </c>
      <c r="D76" s="5" t="s">
        <v>44</v>
      </c>
      <c r="E76" s="5" t="s">
        <v>44</v>
      </c>
      <c r="F76" s="5" t="s">
        <v>44</v>
      </c>
      <c r="G76" s="5" t="s">
        <v>44</v>
      </c>
    </row>
    <row r="77" customFormat="false" ht="14.15" hidden="false" customHeight="true" outlineLevel="0" collapsed="false">
      <c r="A77" s="143" t="s">
        <v>322</v>
      </c>
      <c r="B77" s="143"/>
      <c r="C77" s="143"/>
      <c r="D77" s="143"/>
      <c r="E77" s="143"/>
      <c r="F77" s="143"/>
      <c r="G77" s="143"/>
    </row>
    <row r="78" customFormat="false" ht="14.15" hidden="false" customHeight="true" outlineLevel="0" collapsed="false">
      <c r="A78" s="139" t="s">
        <v>323</v>
      </c>
      <c r="B78" s="139" t="s">
        <v>324</v>
      </c>
      <c r="C78" s="103"/>
      <c r="D78" s="103"/>
      <c r="E78" s="103"/>
      <c r="F78" s="103"/>
      <c r="G78" s="103"/>
    </row>
    <row r="79" customFormat="false" ht="14.15" hidden="false" customHeight="true" outlineLevel="0" collapsed="false">
      <c r="A79" s="150" t="s">
        <v>357</v>
      </c>
      <c r="B79" s="150"/>
      <c r="C79" s="103"/>
      <c r="D79" s="103"/>
      <c r="E79" s="103"/>
      <c r="F79" s="103"/>
      <c r="G79" s="103"/>
    </row>
    <row r="80" customFormat="false" ht="14.15" hidden="false" customHeight="false" outlineLevel="0" collapsed="false">
      <c r="A80" s="9" t="s">
        <v>351</v>
      </c>
      <c r="B80" s="5" t="n">
        <f aca="false">SUM(B72:B76)</f>
        <v>61</v>
      </c>
      <c r="C80" s="103"/>
      <c r="D80" s="103"/>
      <c r="E80" s="103"/>
      <c r="F80" s="103"/>
      <c r="G80" s="103"/>
    </row>
    <row r="81" customFormat="false" ht="14.15" hidden="false" customHeight="false" outlineLevel="0" collapsed="false">
      <c r="A81" s="9" t="s">
        <v>352</v>
      </c>
      <c r="B81" s="5" t="n">
        <f aca="false">SUM(C72:C76)</f>
        <v>2</v>
      </c>
      <c r="C81" s="103"/>
      <c r="D81" s="103"/>
      <c r="E81" s="103"/>
      <c r="F81" s="103"/>
      <c r="G81" s="103"/>
    </row>
    <row r="82" customFormat="false" ht="14.15" hidden="false" customHeight="false" outlineLevel="0" collapsed="false">
      <c r="A82" s="9" t="str">
        <f aca="false">D71</f>
        <v>Златоглазки</v>
      </c>
      <c r="B82" s="5" t="n">
        <f aca="false">SUM(D72:D76)</f>
        <v>0</v>
      </c>
      <c r="C82" s="103"/>
      <c r="D82" s="103"/>
      <c r="E82" s="103"/>
      <c r="F82" s="103"/>
      <c r="G82" s="103"/>
    </row>
    <row r="83" customFormat="false" ht="14.15" hidden="false" customHeight="false" outlineLevel="0" collapsed="false">
      <c r="A83" s="9" t="str">
        <f aca="false">E71</f>
        <v>Комары</v>
      </c>
      <c r="B83" s="5" t="n">
        <f aca="false">SUM(E72:E76)</f>
        <v>0</v>
      </c>
      <c r="C83" s="103"/>
      <c r="D83" s="103"/>
      <c r="E83" s="103"/>
      <c r="F83" s="103"/>
      <c r="G83" s="103"/>
    </row>
    <row r="84" customFormat="false" ht="14.15" hidden="false" customHeight="false" outlineLevel="0" collapsed="false">
      <c r="A84" s="9" t="str">
        <f aca="false">F71</f>
        <v>Осы</v>
      </c>
      <c r="B84" s="5" t="n">
        <f aca="false">SUM(F72:F76)</f>
        <v>0</v>
      </c>
      <c r="C84" s="103"/>
      <c r="D84" s="103"/>
      <c r="E84" s="103"/>
      <c r="F84" s="103"/>
      <c r="G84" s="103"/>
    </row>
    <row r="85" customFormat="false" ht="14.15" hidden="false" customHeight="false" outlineLevel="0" collapsed="false">
      <c r="A85" s="9" t="str">
        <f aca="false">G71</f>
        <v>Пищевая моль</v>
      </c>
      <c r="B85" s="5" t="n">
        <f aca="false">SUM(G72:G76)</f>
        <v>0</v>
      </c>
      <c r="C85" s="103"/>
      <c r="D85" s="103"/>
      <c r="E85" s="103"/>
      <c r="F85" s="103"/>
      <c r="G85" s="103"/>
    </row>
    <row r="86" customFormat="false" ht="14.15" hidden="false" customHeight="true" outlineLevel="0" collapsed="false">
      <c r="A86" s="141" t="s">
        <v>44</v>
      </c>
      <c r="B86" s="151"/>
      <c r="C86" s="151"/>
      <c r="D86" s="151"/>
      <c r="E86" s="151"/>
      <c r="F86" s="151"/>
      <c r="G86" s="152"/>
    </row>
    <row r="87" customFormat="false" ht="14.15" hidden="false" customHeight="true" outlineLevel="0" collapsed="false">
      <c r="A87" s="143" t="s">
        <v>331</v>
      </c>
      <c r="B87" s="143"/>
      <c r="C87" s="143"/>
      <c r="D87" s="143"/>
      <c r="E87" s="143"/>
      <c r="F87" s="143"/>
      <c r="G87" s="143"/>
    </row>
    <row r="88" customFormat="false" ht="14.15" hidden="false" customHeight="true" outlineLevel="0" collapsed="false">
      <c r="A88" s="141" t="s">
        <v>361</v>
      </c>
      <c r="B88" s="141"/>
      <c r="C88" s="141"/>
      <c r="D88" s="141"/>
      <c r="E88" s="141"/>
      <c r="F88" s="141"/>
      <c r="G88" s="141"/>
    </row>
    <row r="89" customFormat="false" ht="14.15" hidden="false" customHeight="true" outlineLevel="0" collapsed="false">
      <c r="A89" s="153" t="s">
        <v>362</v>
      </c>
      <c r="B89" s="153"/>
      <c r="C89" s="153"/>
      <c r="D89" s="153"/>
      <c r="E89" s="153"/>
      <c r="F89" s="153"/>
      <c r="G89" s="153"/>
    </row>
    <row r="90" customFormat="false" ht="14.15" hidden="false" customHeight="true" outlineLevel="0" collapsed="false">
      <c r="A90" s="141" t="s">
        <v>363</v>
      </c>
      <c r="B90" s="141"/>
      <c r="C90" s="141"/>
      <c r="D90" s="141"/>
      <c r="E90" s="141"/>
      <c r="F90" s="141"/>
      <c r="G90" s="141"/>
    </row>
    <row r="91" customFormat="false" ht="14.15" hidden="false" customHeight="true" outlineLevel="0" collapsed="false">
      <c r="A91" s="138" t="s">
        <v>364</v>
      </c>
      <c r="B91" s="138"/>
      <c r="C91" s="138"/>
      <c r="D91" s="138"/>
      <c r="E91" s="138"/>
      <c r="F91" s="138"/>
      <c r="G91" s="138"/>
    </row>
    <row r="92" customFormat="false" ht="47" hidden="false" customHeight="true" outlineLevel="0" collapsed="false">
      <c r="A92" s="139" t="s">
        <v>365</v>
      </c>
      <c r="B92" s="139"/>
      <c r="C92" s="139" t="s">
        <v>366</v>
      </c>
      <c r="D92" s="139" t="s">
        <v>49</v>
      </c>
      <c r="E92" s="139" t="s">
        <v>367</v>
      </c>
      <c r="F92" s="139"/>
      <c r="G92" s="139" t="s">
        <v>319</v>
      </c>
    </row>
    <row r="93" customFormat="false" ht="14.15" hidden="false" customHeight="true" outlineLevel="0" collapsed="false">
      <c r="A93" s="7" t="s">
        <v>369</v>
      </c>
      <c r="B93" s="7"/>
      <c r="C93" s="154" t="s">
        <v>400</v>
      </c>
      <c r="D93" s="7" t="s">
        <v>370</v>
      </c>
      <c r="E93" s="7" t="s">
        <v>371</v>
      </c>
      <c r="F93" s="7"/>
      <c r="G93" s="155" t="n">
        <f aca="false">92*0.002</f>
        <v>0.184</v>
      </c>
    </row>
    <row r="94" customFormat="false" ht="26.85" hidden="false" customHeight="true" outlineLevel="0" collapsed="false">
      <c r="A94" s="7"/>
      <c r="B94" s="7"/>
      <c r="C94" s="28" t="s">
        <v>25</v>
      </c>
      <c r="D94" s="7"/>
      <c r="E94" s="7"/>
      <c r="F94" s="7"/>
      <c r="G94" s="155"/>
    </row>
    <row r="95" customFormat="false" ht="13.8" hidden="false" customHeight="true" outlineLevel="0" collapsed="false">
      <c r="A95" s="2" t="s">
        <v>372</v>
      </c>
      <c r="B95" s="2"/>
      <c r="C95" s="14" t="s">
        <v>44</v>
      </c>
      <c r="D95" s="156" t="s">
        <v>44</v>
      </c>
      <c r="E95" s="7" t="s">
        <v>44</v>
      </c>
      <c r="F95" s="7"/>
      <c r="G95" s="157" t="s">
        <v>44</v>
      </c>
    </row>
    <row r="96" customFormat="false" ht="38.55" hidden="false" customHeight="true" outlineLevel="0" collapsed="false">
      <c r="A96" s="2"/>
      <c r="B96" s="2"/>
      <c r="C96" s="5" t="s">
        <v>44</v>
      </c>
      <c r="D96" s="156"/>
      <c r="E96" s="7"/>
      <c r="F96" s="7"/>
      <c r="G96" s="157"/>
    </row>
    <row r="97" customFormat="false" ht="13.8" hidden="false" customHeight="true" outlineLevel="0" collapsed="false">
      <c r="A97" s="2" t="s">
        <v>358</v>
      </c>
      <c r="B97" s="2"/>
      <c r="C97" s="158" t="s">
        <v>373</v>
      </c>
      <c r="D97" s="5" t="s">
        <v>44</v>
      </c>
      <c r="E97" s="7" t="s">
        <v>44</v>
      </c>
      <c r="F97" s="7"/>
      <c r="G97" s="5" t="s">
        <v>44</v>
      </c>
    </row>
    <row r="98" customFormat="false" ht="13.8" hidden="false" customHeight="true" outlineLevel="0" collapsed="false">
      <c r="A98" s="7" t="s">
        <v>374</v>
      </c>
      <c r="B98" s="7"/>
      <c r="C98" s="158" t="s">
        <v>44</v>
      </c>
      <c r="D98" s="7" t="s">
        <v>44</v>
      </c>
      <c r="E98" s="7" t="s">
        <v>44</v>
      </c>
      <c r="F98" s="7"/>
      <c r="G98" s="7" t="s">
        <v>44</v>
      </c>
    </row>
    <row r="99" customFormat="false" ht="13.8" hidden="false" customHeight="true" outlineLevel="0" collapsed="false">
      <c r="A99" s="7"/>
      <c r="B99" s="7"/>
      <c r="C99" s="158" t="s">
        <v>44</v>
      </c>
      <c r="D99" s="7"/>
      <c r="E99" s="7"/>
      <c r="F99" s="7"/>
      <c r="G99" s="7"/>
    </row>
    <row r="100" customFormat="false" ht="14.15" hidden="false" customHeight="true" outlineLevel="0" collapsed="false">
      <c r="A100" s="2" t="s">
        <v>375</v>
      </c>
      <c r="B100" s="2"/>
      <c r="C100" s="28" t="s">
        <v>44</v>
      </c>
      <c r="D100" s="28" t="s">
        <v>44</v>
      </c>
      <c r="E100" s="28" t="s">
        <v>44</v>
      </c>
      <c r="F100" s="28"/>
      <c r="G100" s="28" t="s">
        <v>44</v>
      </c>
    </row>
    <row r="101" customFormat="false" ht="13.8" hidden="false" customHeight="true" outlineLevel="0" collapsed="false">
      <c r="A101" s="2"/>
      <c r="B101" s="2"/>
      <c r="C101" s="28" t="s">
        <v>44</v>
      </c>
      <c r="D101" s="28"/>
      <c r="E101" s="28"/>
      <c r="F101" s="28"/>
      <c r="G101" s="28"/>
    </row>
    <row r="102" customFormat="false" ht="18.65" hidden="false" customHeight="true" outlineLevel="0" collapsed="false">
      <c r="A102" s="159" t="s">
        <v>376</v>
      </c>
      <c r="B102" s="159"/>
      <c r="C102" s="28" t="s">
        <v>44</v>
      </c>
      <c r="D102" s="28" t="s">
        <v>44</v>
      </c>
      <c r="E102" s="28" t="s">
        <v>44</v>
      </c>
      <c r="F102" s="28"/>
      <c r="G102" s="28" t="s">
        <v>44</v>
      </c>
    </row>
    <row r="103" customFormat="false" ht="12.65" hidden="false" customHeight="true" outlineLevel="0" collapsed="false">
      <c r="A103" s="159"/>
      <c r="B103" s="159"/>
      <c r="C103" s="28"/>
      <c r="D103" s="28"/>
      <c r="E103" s="28"/>
      <c r="F103" s="28"/>
      <c r="G103" s="28"/>
    </row>
    <row r="104" customFormat="false" ht="35.05" hidden="false" customHeight="true" outlineLevel="0" collapsed="false">
      <c r="A104" s="28" t="s">
        <v>377</v>
      </c>
      <c r="B104" s="28"/>
      <c r="C104" s="28" t="s">
        <v>378</v>
      </c>
      <c r="D104" s="28" t="s">
        <v>379</v>
      </c>
      <c r="E104" s="28" t="s">
        <v>44</v>
      </c>
      <c r="F104" s="28"/>
      <c r="G104" s="28" t="n">
        <v>42</v>
      </c>
    </row>
    <row r="105" customFormat="false" ht="33.55" hidden="false" customHeight="true" outlineLevel="0" collapsed="false">
      <c r="A105" s="28"/>
      <c r="B105" s="28"/>
      <c r="C105" s="28" t="s">
        <v>25</v>
      </c>
      <c r="D105" s="28"/>
      <c r="E105" s="28"/>
      <c r="F105" s="28"/>
      <c r="G105" s="28"/>
    </row>
    <row r="106" customFormat="false" ht="14.15" hidden="false" customHeight="true" outlineLevel="0" collapsed="false">
      <c r="A106" s="138" t="s">
        <v>380</v>
      </c>
      <c r="B106" s="138"/>
      <c r="C106" s="138"/>
      <c r="D106" s="138"/>
      <c r="E106" s="138"/>
      <c r="F106" s="138"/>
      <c r="G106" s="138"/>
    </row>
    <row r="107" customFormat="false" ht="14.15" hidden="false" customHeight="true" outlineLevel="0" collapsed="false">
      <c r="A107" s="141" t="s">
        <v>381</v>
      </c>
      <c r="B107" s="141"/>
      <c r="C107" s="141"/>
      <c r="D107" s="141"/>
      <c r="E107" s="141"/>
      <c r="F107" s="7" t="s">
        <v>44</v>
      </c>
      <c r="G107" s="7"/>
    </row>
    <row r="108" customFormat="false" ht="14.15" hidden="false" customHeight="true" outlineLevel="0" collapsed="false">
      <c r="A108" s="141" t="s">
        <v>382</v>
      </c>
      <c r="B108" s="141"/>
      <c r="C108" s="141"/>
      <c r="D108" s="141"/>
      <c r="E108" s="141"/>
      <c r="F108" s="7" t="str">
        <f aca="false">F107</f>
        <v>-</v>
      </c>
      <c r="G108" s="7"/>
    </row>
    <row r="109" customFormat="false" ht="14.15" hidden="false" customHeight="true" outlineLevel="0" collapsed="false">
      <c r="A109" s="160" t="s">
        <v>383</v>
      </c>
      <c r="B109" s="160"/>
      <c r="C109" s="160"/>
      <c r="D109" s="160"/>
      <c r="E109" s="160"/>
      <c r="F109" s="7" t="s">
        <v>44</v>
      </c>
      <c r="G109" s="7"/>
    </row>
    <row r="110" customFormat="false" ht="14.15" hidden="false" customHeight="true" outlineLevel="0" collapsed="false">
      <c r="A110" s="141" t="s">
        <v>384</v>
      </c>
      <c r="B110" s="141"/>
      <c r="C110" s="141"/>
      <c r="D110" s="141"/>
      <c r="E110" s="141"/>
      <c r="F110" s="98" t="s">
        <v>385</v>
      </c>
      <c r="G110" s="98"/>
    </row>
    <row r="111" customFormat="false" ht="14.15" hidden="false" customHeight="false" outlineLevel="0" collapsed="false">
      <c r="A111" s="161" t="s">
        <v>386</v>
      </c>
      <c r="B111" s="137"/>
      <c r="C111" s="137"/>
      <c r="D111" s="137"/>
      <c r="E111" s="137"/>
      <c r="F111" s="137"/>
      <c r="G111" s="137"/>
    </row>
    <row r="112" customFormat="false" ht="26.85" hidden="false" customHeight="true" outlineLevel="0" collapsed="false">
      <c r="A112" s="9" t="s">
        <v>387</v>
      </c>
      <c r="B112" s="9"/>
      <c r="C112" s="9"/>
      <c r="D112" s="9"/>
      <c r="E112" s="9"/>
      <c r="F112" s="9"/>
      <c r="G112" s="9"/>
    </row>
    <row r="113" customFormat="false" ht="13.8" hidden="false" customHeight="true" outlineLevel="0" collapsed="false">
      <c r="A113" s="98" t="s">
        <v>388</v>
      </c>
      <c r="B113" s="98"/>
      <c r="C113" s="98"/>
      <c r="D113" s="98" t="s">
        <v>389</v>
      </c>
      <c r="E113" s="98"/>
      <c r="F113" s="98"/>
      <c r="G113" s="98"/>
    </row>
    <row r="114" customFormat="false" ht="13.8" hidden="false" customHeight="false" outlineLevel="0" collapsed="false">
      <c r="A114" s="98"/>
      <c r="B114" s="98"/>
      <c r="C114" s="98"/>
      <c r="D114" s="98"/>
      <c r="E114" s="98"/>
      <c r="F114" s="98"/>
      <c r="G114" s="98"/>
    </row>
  </sheetData>
  <mergeCells count="88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37:G37"/>
    <mergeCell ref="A39:B39"/>
    <mergeCell ref="A47:G47"/>
    <mergeCell ref="A48:G48"/>
    <mergeCell ref="A49:G49"/>
    <mergeCell ref="A50:G50"/>
    <mergeCell ref="A59:G59"/>
    <mergeCell ref="A61:B61"/>
    <mergeCell ref="A68:G68"/>
    <mergeCell ref="A69:B69"/>
    <mergeCell ref="A70:G70"/>
    <mergeCell ref="A77:G77"/>
    <mergeCell ref="A79:B79"/>
    <mergeCell ref="A87:G87"/>
    <mergeCell ref="A88:G88"/>
    <mergeCell ref="A89:G89"/>
    <mergeCell ref="A90:G90"/>
    <mergeCell ref="A91:G91"/>
    <mergeCell ref="A92:B92"/>
    <mergeCell ref="E92:F92"/>
    <mergeCell ref="A93:B94"/>
    <mergeCell ref="D93:D94"/>
    <mergeCell ref="E93:F94"/>
    <mergeCell ref="G93:G94"/>
    <mergeCell ref="A95:B96"/>
    <mergeCell ref="D95:D96"/>
    <mergeCell ref="E95:F96"/>
    <mergeCell ref="G95:G96"/>
    <mergeCell ref="A97:B97"/>
    <mergeCell ref="E97:F97"/>
    <mergeCell ref="A98:B99"/>
    <mergeCell ref="D98:D99"/>
    <mergeCell ref="E98:F99"/>
    <mergeCell ref="G98:G99"/>
    <mergeCell ref="A100:B101"/>
    <mergeCell ref="D100:D101"/>
    <mergeCell ref="E100:F101"/>
    <mergeCell ref="G100:G101"/>
    <mergeCell ref="A102:B103"/>
    <mergeCell ref="C102:C103"/>
    <mergeCell ref="D102:D103"/>
    <mergeCell ref="E102:F103"/>
    <mergeCell ref="G102:G103"/>
    <mergeCell ref="A104:B105"/>
    <mergeCell ref="D104:D105"/>
    <mergeCell ref="E104:F105"/>
    <mergeCell ref="G104:G105"/>
    <mergeCell ref="A106:G106"/>
    <mergeCell ref="A107:E107"/>
    <mergeCell ref="F107:G107"/>
    <mergeCell ref="A108:E108"/>
    <mergeCell ref="F108:G108"/>
    <mergeCell ref="A109:E109"/>
    <mergeCell ref="F109:G109"/>
    <mergeCell ref="A110:E110"/>
    <mergeCell ref="F110:G110"/>
    <mergeCell ref="A112:G112"/>
    <mergeCell ref="A113:A114"/>
    <mergeCell ref="B113:C114"/>
    <mergeCell ref="D113:E114"/>
    <mergeCell ref="F113:G11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9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12"/>
  <sheetViews>
    <sheetView showFormulas="false" showGridLines="true" showRowColHeaders="true" showZeros="true" rightToLeft="false" tabSelected="false" showOutlineSymbols="true" defaultGridColor="true" view="pageBreakPreview" topLeftCell="A25" colorId="64" zoomScale="75" zoomScaleNormal="75" zoomScalePageLayoutView="75" workbookViewId="0">
      <selection pane="topLeft" activeCell="A106" activeCellId="0" sqref="A106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20.18"/>
    <col collapsed="false" customWidth="true" hidden="false" outlineLevel="0" max="2" min="2" style="1" width="14.35"/>
    <col collapsed="false" customWidth="true" hidden="false" outlineLevel="0" max="3" min="3" style="1" width="13.29"/>
    <col collapsed="false" customWidth="true" hidden="false" outlineLevel="0" max="4" min="4" style="1" width="21.11"/>
    <col collapsed="false" customWidth="true" hidden="false" outlineLevel="0" max="5" min="5" style="1" width="15.03"/>
    <col collapsed="false" customWidth="true" hidden="false" outlineLevel="0" max="6" min="6" style="1" width="13.53"/>
    <col collapsed="false" customWidth="true" hidden="false" outlineLevel="0" max="7" min="7" style="1" width="13.29"/>
    <col collapsed="false" customWidth="false" hidden="false" outlineLevel="0" max="1024" min="8" style="1" width="10.46"/>
  </cols>
  <sheetData>
    <row r="1" customFormat="false" ht="13.8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3.8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13.8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13.8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3.8" hidden="false" customHeight="false" outlineLevel="0" collapsed="false">
      <c r="A5" s="135" t="s">
        <v>310</v>
      </c>
      <c r="B5" s="136" t="n">
        <v>45560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8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8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8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39.8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8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8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39.8" hidden="false" customHeight="true" outlineLevel="0" collapsed="false">
      <c r="A14" s="24" t="s">
        <v>314</v>
      </c>
      <c r="B14" s="139" t="s">
        <v>315</v>
      </c>
      <c r="C14" s="139" t="s">
        <v>316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53.7" hidden="false" customHeight="true" outlineLevel="0" collapsed="false">
      <c r="A15" s="141" t="s">
        <v>321</v>
      </c>
      <c r="B15" s="5" t="s">
        <v>44</v>
      </c>
      <c r="C15" s="5" t="s">
        <v>44</v>
      </c>
      <c r="D15" s="5" t="s">
        <v>44</v>
      </c>
      <c r="E15" s="142" t="s">
        <v>44</v>
      </c>
      <c r="F15" s="7" t="s">
        <v>44</v>
      </c>
      <c r="G15" s="7"/>
    </row>
    <row r="16" customFormat="false" ht="13.8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3.8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8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8" hidden="false" customHeight="false" outlineLevel="0" collapsed="false">
      <c r="A19" s="9" t="s">
        <v>326</v>
      </c>
      <c r="B19" s="5" t="str">
        <f aca="false">F15</f>
        <v>-</v>
      </c>
      <c r="C19" s="137"/>
      <c r="D19" s="137"/>
      <c r="E19" s="137"/>
      <c r="F19" s="137"/>
      <c r="G19" s="137"/>
    </row>
    <row r="20" customFormat="false" ht="13.8" hidden="false" customHeight="false" outlineLevel="0" collapsed="false">
      <c r="A20" s="9" t="s">
        <v>327</v>
      </c>
      <c r="B20" s="5" t="str">
        <f aca="false">B19</f>
        <v>-</v>
      </c>
      <c r="C20" s="137"/>
      <c r="D20" s="137"/>
      <c r="E20" s="137"/>
      <c r="F20" s="137"/>
      <c r="G20" s="137"/>
    </row>
    <row r="21" customFormat="false" ht="13.8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8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8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8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3.8" hidden="false" customHeight="false" outlineLevel="0" collapsed="false">
      <c r="A25" s="126" t="s">
        <v>332</v>
      </c>
      <c r="B25" s="127"/>
      <c r="C25" s="127"/>
      <c r="D25" s="127"/>
      <c r="E25" s="127"/>
      <c r="F25" s="127"/>
      <c r="G25" s="128"/>
    </row>
    <row r="26" customFormat="false" ht="13.8" hidden="false" customHeight="true" outlineLevel="0" collapsed="false">
      <c r="A26" s="138" t="s">
        <v>333</v>
      </c>
      <c r="B26" s="138"/>
      <c r="C26" s="138"/>
      <c r="D26" s="138"/>
      <c r="E26" s="138"/>
      <c r="F26" s="138"/>
      <c r="G26" s="138"/>
    </row>
    <row r="27" customFormat="false" ht="14.15" hidden="false" customHeight="false" outlineLevel="0" collapsed="false">
      <c r="A27" s="139" t="s">
        <v>334</v>
      </c>
      <c r="B27" s="9" t="s">
        <v>335</v>
      </c>
      <c r="C27" s="9" t="s">
        <v>336</v>
      </c>
      <c r="D27" s="9" t="s">
        <v>337</v>
      </c>
      <c r="E27" s="9" t="s">
        <v>351</v>
      </c>
      <c r="F27" s="9" t="s">
        <v>339</v>
      </c>
      <c r="G27" s="9" t="s">
        <v>340</v>
      </c>
    </row>
    <row r="28" customFormat="false" ht="14.15" hidden="false" customHeight="false" outlineLevel="0" collapsed="false">
      <c r="A28" s="5" t="n">
        <v>7</v>
      </c>
      <c r="B28" s="5" t="s">
        <v>44</v>
      </c>
      <c r="C28" s="5" t="s">
        <v>44</v>
      </c>
      <c r="D28" s="5" t="s">
        <v>44</v>
      </c>
      <c r="E28" s="5" t="n">
        <v>5</v>
      </c>
      <c r="F28" s="5" t="s">
        <v>44</v>
      </c>
      <c r="G28" s="5" t="s">
        <v>44</v>
      </c>
    </row>
    <row r="29" customFormat="false" ht="14.15" hidden="false" customHeight="false" outlineLevel="0" collapsed="false">
      <c r="A29" s="5" t="n">
        <v>9</v>
      </c>
      <c r="B29" s="5" t="s">
        <v>44</v>
      </c>
      <c r="C29" s="5" t="s">
        <v>44</v>
      </c>
      <c r="D29" s="5" t="s">
        <v>44</v>
      </c>
      <c r="E29" s="5" t="n">
        <v>8</v>
      </c>
      <c r="F29" s="5" t="s">
        <v>44</v>
      </c>
      <c r="G29" s="5" t="s">
        <v>44</v>
      </c>
    </row>
    <row r="30" customFormat="false" ht="14.15" hidden="false" customHeight="false" outlineLevel="0" collapsed="false">
      <c r="A30" s="5" t="n">
        <v>10</v>
      </c>
      <c r="B30" s="5" t="s">
        <v>44</v>
      </c>
      <c r="C30" s="5" t="s">
        <v>44</v>
      </c>
      <c r="D30" s="5" t="s">
        <v>44</v>
      </c>
      <c r="E30" s="5" t="n">
        <v>12</v>
      </c>
      <c r="F30" s="5" t="s">
        <v>44</v>
      </c>
      <c r="G30" s="5" t="s">
        <v>44</v>
      </c>
    </row>
    <row r="31" customFormat="false" ht="14.15" hidden="false" customHeight="false" outlineLevel="0" collapsed="false">
      <c r="A31" s="5" t="n">
        <v>12</v>
      </c>
      <c r="B31" s="5" t="s">
        <v>44</v>
      </c>
      <c r="C31" s="5" t="s">
        <v>44</v>
      </c>
      <c r="D31" s="5" t="s">
        <v>44</v>
      </c>
      <c r="E31" s="5" t="n">
        <v>12</v>
      </c>
      <c r="F31" s="5" t="s">
        <v>44</v>
      </c>
      <c r="G31" s="5" t="s">
        <v>44</v>
      </c>
    </row>
    <row r="32" customFormat="false" ht="14.15" hidden="false" customHeight="false" outlineLevel="0" collapsed="false">
      <c r="A32" s="5" t="n">
        <v>13</v>
      </c>
      <c r="B32" s="5" t="s">
        <v>44</v>
      </c>
      <c r="C32" s="5" t="s">
        <v>44</v>
      </c>
      <c r="D32" s="5" t="s">
        <v>44</v>
      </c>
      <c r="E32" s="5" t="n">
        <v>4</v>
      </c>
      <c r="F32" s="5" t="s">
        <v>44</v>
      </c>
      <c r="G32" s="5" t="s">
        <v>44</v>
      </c>
    </row>
    <row r="33" customFormat="false" ht="14.15" hidden="false" customHeight="false" outlineLevel="0" collapsed="false">
      <c r="A33" s="5" t="n">
        <v>16</v>
      </c>
      <c r="B33" s="5" t="s">
        <v>44</v>
      </c>
      <c r="C33" s="5" t="s">
        <v>44</v>
      </c>
      <c r="D33" s="5" t="s">
        <v>44</v>
      </c>
      <c r="E33" s="5" t="n">
        <v>6</v>
      </c>
      <c r="F33" s="5" t="s">
        <v>44</v>
      </c>
      <c r="G33" s="5" t="s">
        <v>44</v>
      </c>
    </row>
    <row r="34" customFormat="false" ht="14.15" hidden="false" customHeight="false" outlineLevel="0" collapsed="false">
      <c r="A34" s="5" t="n">
        <v>20</v>
      </c>
      <c r="B34" s="5" t="s">
        <v>44</v>
      </c>
      <c r="C34" s="5" t="s">
        <v>44</v>
      </c>
      <c r="D34" s="5" t="s">
        <v>44</v>
      </c>
      <c r="E34" s="5" t="n">
        <v>9</v>
      </c>
      <c r="F34" s="5" t="s">
        <v>44</v>
      </c>
      <c r="G34" s="5" t="s">
        <v>44</v>
      </c>
    </row>
    <row r="35" customFormat="false" ht="14.15" hidden="false" customHeight="false" outlineLevel="0" collapsed="false">
      <c r="A35" s="5" t="n">
        <v>23</v>
      </c>
      <c r="B35" s="5" t="s">
        <v>44</v>
      </c>
      <c r="C35" s="5" t="s">
        <v>44</v>
      </c>
      <c r="D35" s="5" t="s">
        <v>44</v>
      </c>
      <c r="E35" s="5" t="n">
        <v>11</v>
      </c>
      <c r="F35" s="5" t="s">
        <v>44</v>
      </c>
      <c r="G35" s="5" t="s">
        <v>44</v>
      </c>
    </row>
    <row r="36" customFormat="false" ht="13.8" hidden="false" customHeight="true" outlineLevel="0" collapsed="false">
      <c r="A36" s="143" t="s">
        <v>322</v>
      </c>
      <c r="B36" s="143"/>
      <c r="C36" s="143"/>
      <c r="D36" s="143"/>
      <c r="E36" s="143"/>
      <c r="F36" s="143"/>
      <c r="G36" s="143"/>
    </row>
    <row r="37" customFormat="false" ht="13.8" hidden="false" customHeight="false" outlineLevel="0" collapsed="false">
      <c r="A37" s="139" t="s">
        <v>323</v>
      </c>
      <c r="B37" s="139" t="s">
        <v>324</v>
      </c>
      <c r="C37" s="103"/>
      <c r="D37" s="103"/>
      <c r="E37" s="103"/>
      <c r="F37" s="103"/>
      <c r="G37" s="103"/>
    </row>
    <row r="38" customFormat="false" ht="13.8" hidden="false" customHeight="true" outlineLevel="0" collapsed="false">
      <c r="A38" s="7" t="s">
        <v>347</v>
      </c>
      <c r="B38" s="7"/>
      <c r="C38" s="103"/>
      <c r="D38" s="103"/>
      <c r="E38" s="103"/>
      <c r="F38" s="103"/>
      <c r="G38" s="103"/>
    </row>
    <row r="39" customFormat="false" ht="13.8" hidden="false" customHeight="false" outlineLevel="0" collapsed="false">
      <c r="A39" s="9" t="s">
        <v>335</v>
      </c>
      <c r="B39" s="5" t="str">
        <f aca="false">B28</f>
        <v>-</v>
      </c>
      <c r="C39" s="103"/>
      <c r="D39" s="103"/>
      <c r="E39" s="103"/>
      <c r="F39" s="103"/>
      <c r="G39" s="103"/>
    </row>
    <row r="40" customFormat="false" ht="13.8" hidden="false" customHeight="false" outlineLevel="0" collapsed="false">
      <c r="A40" s="9" t="s">
        <v>336</v>
      </c>
      <c r="B40" s="5" t="str">
        <f aca="false">C28</f>
        <v>-</v>
      </c>
      <c r="C40" s="103"/>
      <c r="D40" s="103"/>
      <c r="E40" s="103"/>
      <c r="F40" s="103"/>
      <c r="G40" s="103"/>
    </row>
    <row r="41" customFormat="false" ht="13.8" hidden="false" customHeight="false" outlineLevel="0" collapsed="false">
      <c r="A41" s="9" t="s">
        <v>337</v>
      </c>
      <c r="B41" s="5" t="str">
        <f aca="false">D28</f>
        <v>-</v>
      </c>
      <c r="C41" s="146"/>
      <c r="D41" s="146"/>
      <c r="E41" s="146"/>
      <c r="F41" s="146"/>
      <c r="G41" s="103"/>
    </row>
    <row r="42" customFormat="false" ht="14.15" hidden="false" customHeight="false" outlineLevel="0" collapsed="false">
      <c r="A42" s="9" t="s">
        <v>351</v>
      </c>
      <c r="B42" s="5" t="n">
        <f aca="false">SUM(E28:E35)</f>
        <v>67</v>
      </c>
      <c r="C42" s="146"/>
      <c r="D42" s="146"/>
      <c r="E42" s="146"/>
      <c r="F42" s="146"/>
      <c r="G42" s="103"/>
    </row>
    <row r="43" customFormat="false" ht="14.15" hidden="false" customHeight="false" outlineLevel="0" collapsed="false">
      <c r="A43" s="9" t="s">
        <v>339</v>
      </c>
      <c r="B43" s="5" t="str">
        <f aca="false">F28</f>
        <v>-</v>
      </c>
      <c r="C43" s="146"/>
      <c r="D43" s="146"/>
      <c r="E43" s="146"/>
      <c r="F43" s="146"/>
      <c r="G43" s="103"/>
    </row>
    <row r="44" customFormat="false" ht="14.15" hidden="false" customHeight="false" outlineLevel="0" collapsed="false">
      <c r="A44" s="9" t="s">
        <v>340</v>
      </c>
      <c r="B44" s="5" t="str">
        <f aca="false">G28</f>
        <v>-</v>
      </c>
      <c r="C44" s="146"/>
      <c r="D44" s="146"/>
      <c r="E44" s="146"/>
      <c r="F44" s="146"/>
      <c r="G44" s="103"/>
    </row>
    <row r="45" customFormat="false" ht="13.8" hidden="false" customHeight="false" outlineLevel="0" collapsed="false">
      <c r="A45" s="9" t="s">
        <v>327</v>
      </c>
      <c r="B45" s="5" t="n">
        <f aca="false">SUM(B40:B44)</f>
        <v>67</v>
      </c>
      <c r="C45" s="146"/>
      <c r="D45" s="146"/>
      <c r="E45" s="146"/>
      <c r="F45" s="146"/>
      <c r="G45" s="103"/>
    </row>
    <row r="46" customFormat="false" ht="13.8" hidden="false" customHeight="true" outlineLevel="0" collapsed="false">
      <c r="A46" s="141" t="s">
        <v>44</v>
      </c>
      <c r="B46" s="141"/>
      <c r="C46" s="141"/>
      <c r="D46" s="141"/>
      <c r="E46" s="141"/>
      <c r="F46" s="141"/>
      <c r="G46" s="141"/>
    </row>
    <row r="47" customFormat="false" ht="13.8" hidden="false" customHeight="true" outlineLevel="0" collapsed="false">
      <c r="A47" s="143" t="s">
        <v>331</v>
      </c>
      <c r="B47" s="143"/>
      <c r="C47" s="143"/>
      <c r="D47" s="143"/>
      <c r="E47" s="143"/>
      <c r="F47" s="143"/>
      <c r="G47" s="143"/>
    </row>
    <row r="48" customFormat="false" ht="13.9" hidden="false" customHeight="true" outlineLevel="0" collapsed="false">
      <c r="A48" s="141" t="s">
        <v>369</v>
      </c>
      <c r="B48" s="141"/>
      <c r="C48" s="141"/>
      <c r="D48" s="141"/>
      <c r="E48" s="141"/>
      <c r="F48" s="141"/>
      <c r="G48" s="141"/>
    </row>
    <row r="49" customFormat="false" ht="13.8" hidden="false" customHeight="true" outlineLevel="0" collapsed="false">
      <c r="A49" s="138" t="s">
        <v>349</v>
      </c>
      <c r="B49" s="138"/>
      <c r="C49" s="138"/>
      <c r="D49" s="138"/>
      <c r="E49" s="138"/>
      <c r="F49" s="138"/>
      <c r="G49" s="138"/>
    </row>
    <row r="50" customFormat="false" ht="27.85" hidden="false" customHeight="false" outlineLevel="0" collapsed="false">
      <c r="A50" s="139" t="s">
        <v>350</v>
      </c>
      <c r="B50" s="139" t="s">
        <v>351</v>
      </c>
      <c r="C50" s="139" t="s">
        <v>352</v>
      </c>
      <c r="D50" s="139" t="s">
        <v>353</v>
      </c>
      <c r="E50" s="139" t="s">
        <v>354</v>
      </c>
      <c r="F50" s="139" t="s">
        <v>355</v>
      </c>
      <c r="G50" s="139" t="s">
        <v>356</v>
      </c>
    </row>
    <row r="51" customFormat="false" ht="14.15" hidden="false" customHeight="false" outlineLevel="0" collapsed="false">
      <c r="A51" s="147" t="n">
        <v>6</v>
      </c>
      <c r="B51" s="147" t="n">
        <v>4</v>
      </c>
      <c r="C51" s="147" t="n">
        <v>3</v>
      </c>
      <c r="D51" s="147" t="s">
        <v>44</v>
      </c>
      <c r="E51" s="147" t="s">
        <v>44</v>
      </c>
      <c r="F51" s="147" t="s">
        <v>44</v>
      </c>
      <c r="G51" s="147" t="s">
        <v>44</v>
      </c>
    </row>
    <row r="52" customFormat="false" ht="14.15" hidden="false" customHeight="false" outlineLevel="0" collapsed="false">
      <c r="A52" s="147" t="n">
        <v>7</v>
      </c>
      <c r="B52" s="147" t="n">
        <v>9</v>
      </c>
      <c r="C52" s="147" t="s">
        <v>44</v>
      </c>
      <c r="D52" s="147" t="s">
        <v>44</v>
      </c>
      <c r="E52" s="147" t="s">
        <v>44</v>
      </c>
      <c r="F52" s="147" t="s">
        <v>44</v>
      </c>
      <c r="G52" s="147" t="s">
        <v>44</v>
      </c>
    </row>
    <row r="53" customFormat="false" ht="14.15" hidden="false" customHeight="false" outlineLevel="0" collapsed="false">
      <c r="A53" s="147" t="n">
        <v>8</v>
      </c>
      <c r="B53" s="147" t="n">
        <v>6</v>
      </c>
      <c r="C53" s="147" t="s">
        <v>44</v>
      </c>
      <c r="D53" s="147" t="s">
        <v>44</v>
      </c>
      <c r="E53" s="147" t="s">
        <v>44</v>
      </c>
      <c r="F53" s="147" t="s">
        <v>44</v>
      </c>
      <c r="G53" s="147" t="s">
        <v>44</v>
      </c>
    </row>
    <row r="54" customFormat="false" ht="14.15" hidden="false" customHeight="false" outlineLevel="0" collapsed="false">
      <c r="A54" s="147" t="n">
        <v>18</v>
      </c>
      <c r="B54" s="147" t="n">
        <v>12</v>
      </c>
      <c r="C54" s="147" t="n">
        <v>4</v>
      </c>
      <c r="D54" s="147" t="s">
        <v>44</v>
      </c>
      <c r="E54" s="147" t="s">
        <v>44</v>
      </c>
      <c r="F54" s="147" t="s">
        <v>44</v>
      </c>
      <c r="G54" s="147" t="s">
        <v>44</v>
      </c>
    </row>
    <row r="55" customFormat="false" ht="14.15" hidden="false" customHeight="false" outlineLevel="0" collapsed="false">
      <c r="A55" s="147" t="n">
        <v>38</v>
      </c>
      <c r="B55" s="147" t="n">
        <v>2</v>
      </c>
      <c r="C55" s="147" t="s">
        <v>44</v>
      </c>
      <c r="D55" s="147" t="s">
        <v>44</v>
      </c>
      <c r="E55" s="147" t="s">
        <v>44</v>
      </c>
      <c r="F55" s="147" t="s">
        <v>44</v>
      </c>
      <c r="G55" s="147" t="s">
        <v>44</v>
      </c>
    </row>
    <row r="56" customFormat="false" ht="14.15" hidden="false" customHeight="false" outlineLevel="0" collapsed="false">
      <c r="A56" s="147" t="n">
        <v>49</v>
      </c>
      <c r="B56" s="147" t="n">
        <v>3</v>
      </c>
      <c r="C56" s="147" t="s">
        <v>44</v>
      </c>
      <c r="D56" s="147" t="s">
        <v>44</v>
      </c>
      <c r="E56" s="147" t="s">
        <v>44</v>
      </c>
      <c r="F56" s="147" t="s">
        <v>44</v>
      </c>
      <c r="G56" s="147" t="s">
        <v>44</v>
      </c>
    </row>
    <row r="57" customFormat="false" ht="27.85" hidden="false" customHeight="false" outlineLevel="0" collapsed="false">
      <c r="A57" s="148" t="s">
        <v>322</v>
      </c>
      <c r="B57" s="137"/>
      <c r="C57" s="149"/>
      <c r="D57" s="149"/>
      <c r="E57" s="149"/>
      <c r="F57" s="149"/>
      <c r="G57" s="149"/>
    </row>
    <row r="58" customFormat="false" ht="13.8" hidden="false" customHeight="false" outlineLevel="0" collapsed="false">
      <c r="A58" s="139" t="s">
        <v>323</v>
      </c>
      <c r="B58" s="139" t="s">
        <v>324</v>
      </c>
      <c r="C58" s="137"/>
      <c r="D58" s="137"/>
      <c r="E58" s="137"/>
      <c r="F58" s="137"/>
      <c r="G58" s="137"/>
    </row>
    <row r="59" customFormat="false" ht="13.8" hidden="false" customHeight="true" outlineLevel="0" collapsed="false">
      <c r="A59" s="28" t="s">
        <v>357</v>
      </c>
      <c r="B59" s="28"/>
      <c r="C59" s="137"/>
      <c r="D59" s="137"/>
      <c r="E59" s="137"/>
      <c r="F59" s="137"/>
      <c r="G59" s="137"/>
    </row>
    <row r="60" customFormat="false" ht="14.15" hidden="false" customHeight="false" outlineLevel="0" collapsed="false">
      <c r="A60" s="9" t="s">
        <v>351</v>
      </c>
      <c r="B60" s="5" t="n">
        <f aca="false">SUM(B51:B56)</f>
        <v>36</v>
      </c>
      <c r="C60" s="137"/>
      <c r="D60" s="137"/>
      <c r="E60" s="137"/>
      <c r="F60" s="137"/>
      <c r="G60" s="137"/>
    </row>
    <row r="61" customFormat="false" ht="14.15" hidden="false" customHeight="false" outlineLevel="0" collapsed="false">
      <c r="A61" s="9" t="s">
        <v>352</v>
      </c>
      <c r="B61" s="5" t="n">
        <f aca="false">SUM(C51:C56)</f>
        <v>7</v>
      </c>
      <c r="C61" s="137"/>
      <c r="D61" s="137"/>
      <c r="E61" s="137"/>
      <c r="F61" s="137"/>
      <c r="G61" s="137"/>
    </row>
    <row r="62" customFormat="false" ht="13.8" hidden="false" customHeight="false" outlineLevel="0" collapsed="false">
      <c r="A62" s="9" t="str">
        <f aca="false">D50</f>
        <v>Златоглазки</v>
      </c>
      <c r="B62" s="5" t="str">
        <f aca="false">D51</f>
        <v>-</v>
      </c>
      <c r="C62" s="137"/>
      <c r="D62" s="137"/>
      <c r="E62" s="137"/>
      <c r="F62" s="137"/>
      <c r="G62" s="137"/>
    </row>
    <row r="63" customFormat="false" ht="13.8" hidden="false" customHeight="false" outlineLevel="0" collapsed="false">
      <c r="A63" s="9" t="str">
        <f aca="false">E50</f>
        <v>Комары</v>
      </c>
      <c r="B63" s="5" t="str">
        <f aca="false">E51</f>
        <v>-</v>
      </c>
      <c r="C63" s="137"/>
      <c r="D63" s="137"/>
      <c r="E63" s="137"/>
      <c r="F63" s="137"/>
      <c r="G63" s="137"/>
    </row>
    <row r="64" customFormat="false" ht="13.8" hidden="false" customHeight="false" outlineLevel="0" collapsed="false">
      <c r="A64" s="9" t="str">
        <f aca="false">F50</f>
        <v>Осы</v>
      </c>
      <c r="B64" s="5" t="str">
        <f aca="false">F51</f>
        <v>-</v>
      </c>
      <c r="C64" s="137"/>
      <c r="D64" s="137"/>
      <c r="E64" s="137"/>
      <c r="F64" s="137"/>
      <c r="G64" s="137"/>
    </row>
    <row r="65" customFormat="false" ht="13.8" hidden="false" customHeight="false" outlineLevel="0" collapsed="false">
      <c r="A65" s="9" t="str">
        <f aca="false">G50</f>
        <v>Пищевая моль</v>
      </c>
      <c r="B65" s="5" t="str">
        <f aca="false">G51</f>
        <v>-</v>
      </c>
      <c r="C65" s="137"/>
      <c r="D65" s="137"/>
      <c r="E65" s="137"/>
      <c r="F65" s="137"/>
      <c r="G65" s="137"/>
    </row>
    <row r="66" customFormat="false" ht="13.8" hidden="false" customHeight="true" outlineLevel="0" collapsed="false">
      <c r="A66" s="143" t="s">
        <v>331</v>
      </c>
      <c r="B66" s="143"/>
      <c r="C66" s="143"/>
      <c r="D66" s="143"/>
      <c r="E66" s="143"/>
      <c r="F66" s="143"/>
      <c r="G66" s="143"/>
    </row>
    <row r="67" customFormat="false" ht="13.8" hidden="false" customHeight="true" outlineLevel="0" collapsed="false">
      <c r="A67" s="2" t="s">
        <v>358</v>
      </c>
      <c r="B67" s="2"/>
      <c r="C67" s="127"/>
      <c r="D67" s="127"/>
      <c r="E67" s="127"/>
      <c r="F67" s="127"/>
      <c r="G67" s="128"/>
    </row>
    <row r="68" customFormat="false" ht="13.8" hidden="false" customHeight="true" outlineLevel="0" collapsed="false">
      <c r="A68" s="138" t="s">
        <v>359</v>
      </c>
      <c r="B68" s="138"/>
      <c r="C68" s="138"/>
      <c r="D68" s="138"/>
      <c r="E68" s="138"/>
      <c r="F68" s="138"/>
      <c r="G68" s="138"/>
    </row>
    <row r="69" customFormat="false" ht="27.85" hidden="false" customHeight="false" outlineLevel="0" collapsed="false">
      <c r="A69" s="139" t="s">
        <v>360</v>
      </c>
      <c r="B69" s="139" t="s">
        <v>351</v>
      </c>
      <c r="C69" s="139" t="s">
        <v>352</v>
      </c>
      <c r="D69" s="139" t="s">
        <v>353</v>
      </c>
      <c r="E69" s="139" t="s">
        <v>354</v>
      </c>
      <c r="F69" s="139" t="s">
        <v>355</v>
      </c>
      <c r="G69" s="139" t="s">
        <v>356</v>
      </c>
    </row>
    <row r="70" customFormat="false" ht="14.15" hidden="false" customHeight="false" outlineLevel="0" collapsed="false">
      <c r="A70" s="5" t="n">
        <v>25</v>
      </c>
      <c r="B70" s="5" t="n">
        <v>21</v>
      </c>
      <c r="C70" s="5" t="s">
        <v>44</v>
      </c>
      <c r="D70" s="5" t="s">
        <v>44</v>
      </c>
      <c r="E70" s="5" t="s">
        <v>44</v>
      </c>
      <c r="F70" s="5" t="s">
        <v>44</v>
      </c>
      <c r="G70" s="5" t="s">
        <v>44</v>
      </c>
    </row>
    <row r="71" customFormat="false" ht="14.15" hidden="false" customHeight="false" outlineLevel="0" collapsed="false">
      <c r="A71" s="5" t="n">
        <v>47</v>
      </c>
      <c r="B71" s="5" t="n">
        <v>14</v>
      </c>
      <c r="C71" s="5" t="s">
        <v>44</v>
      </c>
      <c r="D71" s="5" t="s">
        <v>44</v>
      </c>
      <c r="E71" s="5" t="s">
        <v>44</v>
      </c>
      <c r="F71" s="5" t="s">
        <v>44</v>
      </c>
      <c r="G71" s="5" t="s">
        <v>44</v>
      </c>
    </row>
    <row r="72" customFormat="false" ht="14.15" hidden="false" customHeight="false" outlineLevel="0" collapsed="false">
      <c r="A72" s="5" t="n">
        <v>48</v>
      </c>
      <c r="B72" s="5" t="n">
        <v>9</v>
      </c>
      <c r="C72" s="5" t="s">
        <v>44</v>
      </c>
      <c r="D72" s="5" t="s">
        <v>44</v>
      </c>
      <c r="E72" s="5" t="s">
        <v>44</v>
      </c>
      <c r="F72" s="5" t="s">
        <v>44</v>
      </c>
      <c r="G72" s="5" t="s">
        <v>44</v>
      </c>
    </row>
    <row r="73" customFormat="false" ht="14.15" hidden="false" customHeight="false" outlineLevel="0" collapsed="false">
      <c r="A73" s="5" t="n">
        <v>13</v>
      </c>
      <c r="B73" s="5" t="n">
        <v>25</v>
      </c>
      <c r="C73" s="5" t="s">
        <v>44</v>
      </c>
      <c r="D73" s="5" t="s">
        <v>44</v>
      </c>
      <c r="E73" s="5" t="s">
        <v>44</v>
      </c>
      <c r="F73" s="5" t="s">
        <v>44</v>
      </c>
      <c r="G73" s="5" t="s">
        <v>44</v>
      </c>
    </row>
    <row r="74" customFormat="false" ht="14.15" hidden="false" customHeight="false" outlineLevel="0" collapsed="false">
      <c r="A74" s="5" t="n">
        <v>32</v>
      </c>
      <c r="B74" s="5" t="n">
        <v>8</v>
      </c>
      <c r="C74" s="5" t="s">
        <v>44</v>
      </c>
      <c r="D74" s="5" t="s">
        <v>44</v>
      </c>
      <c r="E74" s="5" t="s">
        <v>44</v>
      </c>
      <c r="F74" s="5" t="s">
        <v>44</v>
      </c>
      <c r="G74" s="5" t="s">
        <v>44</v>
      </c>
    </row>
    <row r="75" customFormat="false" ht="18.9" hidden="false" customHeight="true" outlineLevel="0" collapsed="false">
      <c r="A75" s="143" t="s">
        <v>322</v>
      </c>
      <c r="B75" s="143"/>
      <c r="C75" s="143"/>
      <c r="D75" s="143"/>
      <c r="E75" s="143"/>
      <c r="F75" s="143"/>
      <c r="G75" s="143"/>
    </row>
    <row r="76" customFormat="false" ht="13.8" hidden="false" customHeight="false" outlineLevel="0" collapsed="false">
      <c r="A76" s="139" t="s">
        <v>323</v>
      </c>
      <c r="B76" s="139" t="s">
        <v>324</v>
      </c>
      <c r="C76" s="103"/>
      <c r="D76" s="103"/>
      <c r="E76" s="103"/>
      <c r="F76" s="103"/>
      <c r="G76" s="103"/>
    </row>
    <row r="77" customFormat="false" ht="13.8" hidden="false" customHeight="false" outlineLevel="0" collapsed="false">
      <c r="A77" s="150" t="s">
        <v>357</v>
      </c>
      <c r="B77" s="150"/>
      <c r="C77" s="103"/>
      <c r="D77" s="103"/>
      <c r="E77" s="103"/>
      <c r="F77" s="103"/>
      <c r="G77" s="103"/>
    </row>
    <row r="78" customFormat="false" ht="23.85" hidden="false" customHeight="true" outlineLevel="0" collapsed="false">
      <c r="A78" s="9" t="s">
        <v>351</v>
      </c>
      <c r="B78" s="5" t="n">
        <f aca="false">SUM(B70:B74)</f>
        <v>77</v>
      </c>
      <c r="C78" s="103"/>
      <c r="D78" s="103"/>
      <c r="E78" s="103"/>
      <c r="F78" s="103"/>
      <c r="G78" s="103"/>
    </row>
    <row r="79" customFormat="false" ht="13.8" hidden="false" customHeight="false" outlineLevel="0" collapsed="false">
      <c r="A79" s="9" t="s">
        <v>352</v>
      </c>
      <c r="B79" s="5" t="s">
        <v>44</v>
      </c>
      <c r="C79" s="103"/>
      <c r="D79" s="103"/>
      <c r="E79" s="103"/>
      <c r="F79" s="103"/>
      <c r="G79" s="103"/>
    </row>
    <row r="80" customFormat="false" ht="13.8" hidden="false" customHeight="false" outlineLevel="0" collapsed="false">
      <c r="A80" s="9" t="str">
        <f aca="false">D69</f>
        <v>Златоглазки</v>
      </c>
      <c r="B80" s="5" t="s">
        <v>44</v>
      </c>
      <c r="C80" s="103"/>
      <c r="D80" s="103"/>
      <c r="E80" s="103"/>
      <c r="F80" s="103"/>
      <c r="G80" s="103"/>
    </row>
    <row r="81" customFormat="false" ht="13.8" hidden="false" customHeight="false" outlineLevel="0" collapsed="false">
      <c r="A81" s="9" t="str">
        <f aca="false">E69</f>
        <v>Комары</v>
      </c>
      <c r="B81" s="5" t="s">
        <v>44</v>
      </c>
      <c r="C81" s="103"/>
      <c r="D81" s="103"/>
      <c r="E81" s="103"/>
      <c r="F81" s="103"/>
      <c r="G81" s="103"/>
    </row>
    <row r="82" customFormat="false" ht="13.8" hidden="false" customHeight="false" outlineLevel="0" collapsed="false">
      <c r="A82" s="9" t="str">
        <f aca="false">F69</f>
        <v>Осы</v>
      </c>
      <c r="B82" s="5" t="s">
        <v>44</v>
      </c>
      <c r="C82" s="103"/>
      <c r="D82" s="103"/>
      <c r="E82" s="103"/>
      <c r="F82" s="103"/>
      <c r="G82" s="103"/>
    </row>
    <row r="83" customFormat="false" ht="13.8" hidden="false" customHeight="false" outlineLevel="0" collapsed="false">
      <c r="A83" s="9" t="str">
        <f aca="false">G69</f>
        <v>Пищевая моль</v>
      </c>
      <c r="B83" s="5" t="s">
        <v>44</v>
      </c>
      <c r="C83" s="103"/>
      <c r="D83" s="103"/>
      <c r="E83" s="103"/>
      <c r="F83" s="103"/>
      <c r="G83" s="103"/>
    </row>
    <row r="84" customFormat="false" ht="13.8" hidden="false" customHeight="false" outlineLevel="0" collapsed="false">
      <c r="A84" s="141" t="s">
        <v>44</v>
      </c>
      <c r="B84" s="151"/>
      <c r="C84" s="151"/>
      <c r="D84" s="151"/>
      <c r="E84" s="151"/>
      <c r="F84" s="151"/>
      <c r="G84" s="152"/>
    </row>
    <row r="85" customFormat="false" ht="13.8" hidden="false" customHeight="true" outlineLevel="0" collapsed="false">
      <c r="A85" s="143" t="s">
        <v>331</v>
      </c>
      <c r="B85" s="143"/>
      <c r="C85" s="143"/>
      <c r="D85" s="143"/>
      <c r="E85" s="143"/>
      <c r="F85" s="143"/>
      <c r="G85" s="143"/>
    </row>
    <row r="86" customFormat="false" ht="13.9" hidden="false" customHeight="true" outlineLevel="0" collapsed="false">
      <c r="A86" s="141" t="s">
        <v>361</v>
      </c>
      <c r="B86" s="141"/>
      <c r="C86" s="141"/>
      <c r="D86" s="141"/>
      <c r="E86" s="141"/>
      <c r="F86" s="141"/>
      <c r="G86" s="141"/>
    </row>
    <row r="87" customFormat="false" ht="14.15" hidden="false" customHeight="true" outlineLevel="0" collapsed="false">
      <c r="A87" s="153" t="s">
        <v>362</v>
      </c>
      <c r="B87" s="153"/>
      <c r="C87" s="153"/>
      <c r="D87" s="153"/>
      <c r="E87" s="153"/>
      <c r="F87" s="153"/>
      <c r="G87" s="153"/>
    </row>
    <row r="88" customFormat="false" ht="23.85" hidden="false" customHeight="true" outlineLevel="0" collapsed="false">
      <c r="A88" s="141" t="s">
        <v>401</v>
      </c>
      <c r="B88" s="141"/>
      <c r="C88" s="141"/>
      <c r="D88" s="141"/>
      <c r="E88" s="141"/>
      <c r="F88" s="141"/>
      <c r="G88" s="141"/>
    </row>
    <row r="89" customFormat="false" ht="13.8" hidden="false" customHeight="true" outlineLevel="0" collapsed="false">
      <c r="A89" s="138" t="s">
        <v>364</v>
      </c>
      <c r="B89" s="138"/>
      <c r="C89" s="138"/>
      <c r="D89" s="138"/>
      <c r="E89" s="138"/>
      <c r="F89" s="138"/>
      <c r="G89" s="138"/>
    </row>
    <row r="90" customFormat="false" ht="39.8" hidden="false" customHeight="true" outlineLevel="0" collapsed="false">
      <c r="A90" s="139" t="s">
        <v>365</v>
      </c>
      <c r="B90" s="139"/>
      <c r="C90" s="139" t="s">
        <v>366</v>
      </c>
      <c r="D90" s="139" t="s">
        <v>49</v>
      </c>
      <c r="E90" s="139" t="s">
        <v>367</v>
      </c>
      <c r="F90" s="139"/>
      <c r="G90" s="139" t="s">
        <v>402</v>
      </c>
    </row>
    <row r="91" customFormat="false" ht="13.8" hidden="false" customHeight="true" outlineLevel="0" collapsed="false">
      <c r="A91" s="7" t="s">
        <v>369</v>
      </c>
      <c r="B91" s="7"/>
      <c r="C91" s="154" t="s">
        <v>400</v>
      </c>
      <c r="D91" s="7" t="s">
        <v>370</v>
      </c>
      <c r="E91" s="7" t="s">
        <v>371</v>
      </c>
      <c r="F91" s="7"/>
      <c r="G91" s="155" t="n">
        <f aca="false">92*0.002</f>
        <v>0.184</v>
      </c>
    </row>
    <row r="92" customFormat="false" ht="27.85" hidden="false" customHeight="false" outlineLevel="0" collapsed="false">
      <c r="A92" s="7"/>
      <c r="B92" s="7"/>
      <c r="C92" s="28" t="s">
        <v>25</v>
      </c>
      <c r="D92" s="7"/>
      <c r="E92" s="7"/>
      <c r="F92" s="7"/>
      <c r="G92" s="155"/>
    </row>
    <row r="93" customFormat="false" ht="13.8" hidden="false" customHeight="true" outlineLevel="0" collapsed="false">
      <c r="A93" s="2" t="s">
        <v>372</v>
      </c>
      <c r="B93" s="2"/>
      <c r="C93" s="14" t="s">
        <v>44</v>
      </c>
      <c r="D93" s="156" t="s">
        <v>44</v>
      </c>
      <c r="E93" s="7" t="s">
        <v>44</v>
      </c>
      <c r="F93" s="7"/>
      <c r="G93" s="157" t="s">
        <v>44</v>
      </c>
    </row>
    <row r="94" customFormat="false" ht="13.8" hidden="false" customHeight="false" outlineLevel="0" collapsed="false">
      <c r="A94" s="2"/>
      <c r="B94" s="2"/>
      <c r="C94" s="7" t="s">
        <v>44</v>
      </c>
      <c r="D94" s="156"/>
      <c r="E94" s="7"/>
      <c r="F94" s="7"/>
      <c r="G94" s="157"/>
    </row>
    <row r="95" customFormat="false" ht="13.8" hidden="false" customHeight="true" outlineLevel="0" collapsed="false">
      <c r="A95" s="2" t="s">
        <v>358</v>
      </c>
      <c r="B95" s="2"/>
      <c r="C95" s="158" t="s">
        <v>373</v>
      </c>
      <c r="D95" s="7" t="s">
        <v>44</v>
      </c>
      <c r="E95" s="7" t="s">
        <v>44</v>
      </c>
      <c r="F95" s="7"/>
      <c r="G95" s="7" t="s">
        <v>44</v>
      </c>
    </row>
    <row r="96" customFormat="false" ht="13.8" hidden="false" customHeight="true" outlineLevel="0" collapsed="false">
      <c r="A96" s="7" t="s">
        <v>374</v>
      </c>
      <c r="B96" s="7"/>
      <c r="C96" s="158" t="s">
        <v>44</v>
      </c>
      <c r="D96" s="7" t="s">
        <v>44</v>
      </c>
      <c r="E96" s="7" t="s">
        <v>44</v>
      </c>
      <c r="F96" s="7"/>
      <c r="G96" s="7" t="s">
        <v>44</v>
      </c>
    </row>
    <row r="97" customFormat="false" ht="13.8" hidden="false" customHeight="false" outlineLevel="0" collapsed="false">
      <c r="A97" s="7"/>
      <c r="B97" s="7"/>
      <c r="C97" s="158" t="s">
        <v>44</v>
      </c>
      <c r="D97" s="7"/>
      <c r="E97" s="7"/>
      <c r="F97" s="7"/>
      <c r="G97" s="7"/>
    </row>
    <row r="98" customFormat="false" ht="13.8" hidden="false" customHeight="true" outlineLevel="0" collapsed="false">
      <c r="A98" s="2" t="s">
        <v>375</v>
      </c>
      <c r="B98" s="2"/>
      <c r="C98" s="28" t="s">
        <v>44</v>
      </c>
      <c r="D98" s="28" t="s">
        <v>44</v>
      </c>
      <c r="E98" s="28" t="s">
        <v>44</v>
      </c>
      <c r="F98" s="28"/>
      <c r="G98" s="28" t="s">
        <v>44</v>
      </c>
    </row>
    <row r="99" customFormat="false" ht="13.8" hidden="false" customHeight="false" outlineLevel="0" collapsed="false">
      <c r="A99" s="2"/>
      <c r="B99" s="2"/>
      <c r="C99" s="28" t="s">
        <v>44</v>
      </c>
      <c r="D99" s="28"/>
      <c r="E99" s="28"/>
      <c r="F99" s="28"/>
      <c r="G99" s="28"/>
    </row>
    <row r="100" customFormat="false" ht="13.8" hidden="false" customHeight="true" outlineLevel="0" collapsed="false">
      <c r="A100" s="159" t="s">
        <v>376</v>
      </c>
      <c r="B100" s="159"/>
      <c r="C100" s="28" t="s">
        <v>44</v>
      </c>
      <c r="D100" s="28" t="s">
        <v>44</v>
      </c>
      <c r="E100" s="28" t="s">
        <v>44</v>
      </c>
      <c r="F100" s="28"/>
      <c r="G100" s="28" t="s">
        <v>44</v>
      </c>
    </row>
    <row r="101" customFormat="false" ht="13.8" hidden="false" customHeight="false" outlineLevel="0" collapsed="false">
      <c r="A101" s="159"/>
      <c r="B101" s="159"/>
      <c r="C101" s="28"/>
      <c r="D101" s="28"/>
      <c r="E101" s="28"/>
      <c r="F101" s="28"/>
      <c r="G101" s="28"/>
    </row>
    <row r="102" customFormat="false" ht="30.8" hidden="false" customHeight="true" outlineLevel="0" collapsed="false">
      <c r="A102" s="28" t="s">
        <v>377</v>
      </c>
      <c r="B102" s="28"/>
      <c r="C102" s="28" t="s">
        <v>378</v>
      </c>
      <c r="D102" s="28" t="s">
        <v>379</v>
      </c>
      <c r="E102" s="28" t="s">
        <v>44</v>
      </c>
      <c r="F102" s="28"/>
      <c r="G102" s="28" t="n">
        <v>42</v>
      </c>
    </row>
    <row r="103" customFormat="false" ht="27.85" hidden="false" customHeight="false" outlineLevel="0" collapsed="false">
      <c r="A103" s="28"/>
      <c r="B103" s="28"/>
      <c r="C103" s="28" t="s">
        <v>25</v>
      </c>
      <c r="D103" s="28"/>
      <c r="E103" s="28"/>
      <c r="F103" s="28"/>
      <c r="G103" s="28"/>
    </row>
    <row r="104" customFormat="false" ht="13.8" hidden="false" customHeight="true" outlineLevel="0" collapsed="false">
      <c r="A104" s="138" t="s">
        <v>380</v>
      </c>
      <c r="B104" s="138"/>
      <c r="C104" s="138"/>
      <c r="D104" s="138"/>
      <c r="E104" s="138"/>
      <c r="F104" s="138"/>
      <c r="G104" s="138"/>
    </row>
    <row r="105" customFormat="false" ht="13.8" hidden="false" customHeight="true" outlineLevel="0" collapsed="false">
      <c r="A105" s="141" t="s">
        <v>381</v>
      </c>
      <c r="B105" s="141"/>
      <c r="C105" s="141"/>
      <c r="D105" s="141"/>
      <c r="E105" s="141"/>
      <c r="F105" s="7" t="s">
        <v>44</v>
      </c>
      <c r="G105" s="7"/>
    </row>
    <row r="106" customFormat="false" ht="13.8" hidden="false" customHeight="true" outlineLevel="0" collapsed="false">
      <c r="A106" s="141" t="s">
        <v>382</v>
      </c>
      <c r="B106" s="141"/>
      <c r="C106" s="141"/>
      <c r="D106" s="141"/>
      <c r="E106" s="141"/>
      <c r="F106" s="7" t="str">
        <f aca="false">F105</f>
        <v>-</v>
      </c>
      <c r="G106" s="7"/>
    </row>
    <row r="107" customFormat="false" ht="13.8" hidden="false" customHeight="true" outlineLevel="0" collapsed="false">
      <c r="A107" s="160" t="s">
        <v>383</v>
      </c>
      <c r="B107" s="160"/>
      <c r="C107" s="160"/>
      <c r="D107" s="160"/>
      <c r="E107" s="160"/>
      <c r="F107" s="7" t="s">
        <v>44</v>
      </c>
      <c r="G107" s="7"/>
    </row>
    <row r="108" customFormat="false" ht="13.8" hidden="false" customHeight="true" outlineLevel="0" collapsed="false">
      <c r="A108" s="141" t="s">
        <v>384</v>
      </c>
      <c r="B108" s="141"/>
      <c r="C108" s="141"/>
      <c r="D108" s="141"/>
      <c r="E108" s="141"/>
      <c r="F108" s="98" t="s">
        <v>385</v>
      </c>
      <c r="G108" s="98"/>
    </row>
    <row r="109" customFormat="false" ht="13.8" hidden="false" customHeight="false" outlineLevel="0" collapsed="false">
      <c r="A109" s="161" t="s">
        <v>386</v>
      </c>
      <c r="B109" s="137"/>
      <c r="C109" s="137"/>
      <c r="D109" s="137"/>
      <c r="E109" s="137"/>
      <c r="F109" s="137"/>
      <c r="G109" s="137"/>
    </row>
    <row r="110" customFormat="false" ht="32.8" hidden="false" customHeight="true" outlineLevel="0" collapsed="false">
      <c r="A110" s="9" t="s">
        <v>387</v>
      </c>
      <c r="B110" s="9"/>
      <c r="C110" s="9"/>
      <c r="D110" s="9"/>
      <c r="E110" s="9"/>
      <c r="F110" s="9"/>
      <c r="G110" s="9"/>
    </row>
    <row r="111" customFormat="false" ht="13.8" hidden="false" customHeight="true" outlineLevel="0" collapsed="false">
      <c r="A111" s="98" t="s">
        <v>388</v>
      </c>
      <c r="B111" s="98"/>
      <c r="C111" s="98"/>
      <c r="D111" s="98" t="s">
        <v>389</v>
      </c>
      <c r="E111" s="98"/>
      <c r="F111" s="98"/>
      <c r="G111" s="98"/>
    </row>
    <row r="112" customFormat="false" ht="13.8" hidden="false" customHeight="false" outlineLevel="0" collapsed="false">
      <c r="A112" s="98"/>
      <c r="B112" s="98"/>
      <c r="C112" s="98"/>
      <c r="D112" s="98"/>
      <c r="E112" s="98"/>
      <c r="F112" s="98"/>
      <c r="G112" s="98"/>
    </row>
  </sheetData>
  <mergeCells count="87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36:G36"/>
    <mergeCell ref="A38:B38"/>
    <mergeCell ref="A46:G46"/>
    <mergeCell ref="A47:G47"/>
    <mergeCell ref="A48:G48"/>
    <mergeCell ref="A49:G49"/>
    <mergeCell ref="A59:B59"/>
    <mergeCell ref="A66:G66"/>
    <mergeCell ref="A67:B67"/>
    <mergeCell ref="A68:G68"/>
    <mergeCell ref="A75:G75"/>
    <mergeCell ref="A77:B77"/>
    <mergeCell ref="A85:G85"/>
    <mergeCell ref="A86:G86"/>
    <mergeCell ref="A87:G87"/>
    <mergeCell ref="A88:G88"/>
    <mergeCell ref="A89:G89"/>
    <mergeCell ref="A90:B90"/>
    <mergeCell ref="E90:F90"/>
    <mergeCell ref="A91:B92"/>
    <mergeCell ref="D91:D92"/>
    <mergeCell ref="E91:F92"/>
    <mergeCell ref="G91:G92"/>
    <mergeCell ref="A93:B94"/>
    <mergeCell ref="D93:D94"/>
    <mergeCell ref="E93:F94"/>
    <mergeCell ref="G93:G94"/>
    <mergeCell ref="A95:B95"/>
    <mergeCell ref="E95:F95"/>
    <mergeCell ref="A96:B97"/>
    <mergeCell ref="D96:D97"/>
    <mergeCell ref="E96:F97"/>
    <mergeCell ref="G96:G97"/>
    <mergeCell ref="A98:B99"/>
    <mergeCell ref="D98:D99"/>
    <mergeCell ref="E98:F99"/>
    <mergeCell ref="G98:G99"/>
    <mergeCell ref="A100:B101"/>
    <mergeCell ref="C100:C101"/>
    <mergeCell ref="D100:D101"/>
    <mergeCell ref="E100:F101"/>
    <mergeCell ref="G100:G101"/>
    <mergeCell ref="A102:B103"/>
    <mergeCell ref="D102:D103"/>
    <mergeCell ref="E102:F103"/>
    <mergeCell ref="G102:G103"/>
    <mergeCell ref="A104:G104"/>
    <mergeCell ref="A105:E105"/>
    <mergeCell ref="F105:G105"/>
    <mergeCell ref="A106:E106"/>
    <mergeCell ref="F106:G106"/>
    <mergeCell ref="A107:E107"/>
    <mergeCell ref="F107:G107"/>
    <mergeCell ref="A108:E108"/>
    <mergeCell ref="F108:G108"/>
    <mergeCell ref="A110:G110"/>
    <mergeCell ref="A111:A112"/>
    <mergeCell ref="B111:C112"/>
    <mergeCell ref="D111:E112"/>
    <mergeCell ref="F111:G112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7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9"/>
  <sheetViews>
    <sheetView showFormulas="false" showGridLines="true" showRowColHeaders="true" showZeros="true" rightToLeft="false" tabSelected="false" showOutlineSymbols="true" defaultGridColor="true" view="pageBreakPreview" topLeftCell="A10" colorId="64" zoomScale="75" zoomScaleNormal="75" zoomScalePageLayoutView="75" workbookViewId="0">
      <selection pane="topLeft" activeCell="A28" activeCellId="0" sqref="A28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6.9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3.9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27.85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27.85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27.85" hidden="false" customHeight="false" outlineLevel="0" collapsed="false">
      <c r="A5" s="135" t="s">
        <v>310</v>
      </c>
      <c r="B5" s="136" t="n">
        <f aca="false">'3 конт дез (1)'!B5</f>
        <v>45544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9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9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9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52.7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9" hidden="false" customHeight="true" outlineLevel="0" collapsed="false">
      <c r="A11" s="98" t="s">
        <v>44</v>
      </c>
      <c r="B11" s="98" t="n">
        <v>3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9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52.7" hidden="false" customHeight="true" outlineLevel="0" collapsed="false">
      <c r="A14" s="24" t="s">
        <v>314</v>
      </c>
      <c r="B14" s="139" t="s">
        <v>315</v>
      </c>
      <c r="C14" s="139" t="s">
        <v>316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40.75" hidden="false" customHeight="true" outlineLevel="0" collapsed="false">
      <c r="A15" s="141" t="s">
        <v>321</v>
      </c>
      <c r="B15" s="5" t="s">
        <v>44</v>
      </c>
      <c r="C15" s="5" t="s">
        <v>44</v>
      </c>
      <c r="D15" s="5" t="s">
        <v>44</v>
      </c>
      <c r="E15" s="142" t="s">
        <v>44</v>
      </c>
      <c r="F15" s="7" t="s">
        <v>44</v>
      </c>
      <c r="G15" s="7"/>
    </row>
    <row r="16" customFormat="false" ht="13.9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3.9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9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9" hidden="false" customHeight="false" outlineLevel="0" collapsed="false">
      <c r="A19" s="9" t="s">
        <v>326</v>
      </c>
      <c r="B19" s="5" t="str">
        <f aca="false">F15</f>
        <v>-</v>
      </c>
      <c r="C19" s="137"/>
      <c r="D19" s="137"/>
      <c r="E19" s="137"/>
      <c r="F19" s="137"/>
      <c r="G19" s="137"/>
    </row>
    <row r="20" customFormat="false" ht="13.9" hidden="false" customHeight="false" outlineLevel="0" collapsed="false">
      <c r="A20" s="9" t="s">
        <v>327</v>
      </c>
      <c r="B20" s="5" t="str">
        <f aca="false">B19</f>
        <v>-</v>
      </c>
      <c r="C20" s="137"/>
      <c r="D20" s="137"/>
      <c r="E20" s="137"/>
      <c r="F20" s="137"/>
      <c r="G20" s="137"/>
    </row>
    <row r="21" customFormat="false" ht="13.9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9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9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9" hidden="false" customHeight="true" outlineLevel="0" collapsed="false">
      <c r="A24" s="141" t="s">
        <v>321</v>
      </c>
      <c r="B24" s="141"/>
      <c r="C24" s="141"/>
      <c r="D24" s="141"/>
      <c r="E24" s="141"/>
      <c r="F24" s="7" t="str">
        <f aca="false">B20</f>
        <v>-</v>
      </c>
      <c r="G24" s="7"/>
    </row>
    <row r="25" customFormat="false" ht="13.9" hidden="false" customHeight="true" outlineLevel="0" collapsed="false">
      <c r="A25" s="143" t="s">
        <v>331</v>
      </c>
      <c r="B25" s="143"/>
      <c r="C25" s="143"/>
      <c r="D25" s="143"/>
      <c r="E25" s="143"/>
      <c r="F25" s="143"/>
      <c r="G25" s="143"/>
    </row>
    <row r="26" customFormat="false" ht="13.9" hidden="false" customHeight="false" outlineLevel="0" collapsed="false">
      <c r="A26" s="162" t="s">
        <v>369</v>
      </c>
      <c r="B26" s="163"/>
      <c r="C26" s="163"/>
      <c r="D26" s="163"/>
      <c r="E26" s="163"/>
      <c r="F26" s="163"/>
      <c r="G26" s="164"/>
    </row>
    <row r="27" customFormat="false" ht="13.9" hidden="false" customHeight="true" outlineLevel="0" collapsed="false">
      <c r="A27" s="153" t="s">
        <v>362</v>
      </c>
      <c r="B27" s="153"/>
      <c r="C27" s="153"/>
      <c r="D27" s="153"/>
      <c r="E27" s="153"/>
      <c r="F27" s="153"/>
      <c r="G27" s="153"/>
    </row>
    <row r="28" customFormat="false" ht="13.9" hidden="false" customHeight="true" outlineLevel="0" collapsed="false">
      <c r="A28" s="141" t="s">
        <v>403</v>
      </c>
      <c r="B28" s="141"/>
      <c r="C28" s="141"/>
      <c r="D28" s="141"/>
      <c r="E28" s="141"/>
      <c r="F28" s="141"/>
      <c r="G28" s="141"/>
    </row>
    <row r="29" customFormat="false" ht="13.9" hidden="false" customHeight="true" outlineLevel="0" collapsed="false">
      <c r="A29" s="138" t="s">
        <v>333</v>
      </c>
      <c r="B29" s="138"/>
      <c r="C29" s="138"/>
      <c r="D29" s="138"/>
      <c r="E29" s="138"/>
      <c r="F29" s="138"/>
      <c r="G29" s="138"/>
    </row>
    <row r="30" customFormat="false" ht="14.15" hidden="false" customHeight="false" outlineLevel="0" collapsed="false">
      <c r="A30" s="139" t="s">
        <v>334</v>
      </c>
      <c r="B30" s="9" t="s">
        <v>335</v>
      </c>
      <c r="C30" s="9" t="s">
        <v>336</v>
      </c>
      <c r="D30" s="9" t="s">
        <v>337</v>
      </c>
      <c r="E30" s="9" t="s">
        <v>338</v>
      </c>
      <c r="F30" s="9" t="s">
        <v>339</v>
      </c>
      <c r="G30" s="9" t="s">
        <v>340</v>
      </c>
    </row>
    <row r="31" customFormat="false" ht="14.15" hidden="false" customHeight="false" outlineLevel="0" collapsed="false">
      <c r="A31" s="5" t="s">
        <v>44</v>
      </c>
      <c r="B31" s="5" t="s">
        <v>44</v>
      </c>
      <c r="C31" s="5" t="s">
        <v>44</v>
      </c>
      <c r="D31" s="5" t="s">
        <v>44</v>
      </c>
      <c r="E31" s="5" t="s">
        <v>44</v>
      </c>
      <c r="F31" s="5" t="s">
        <v>44</v>
      </c>
      <c r="G31" s="5" t="s">
        <v>44</v>
      </c>
    </row>
    <row r="32" customFormat="false" ht="14.15" hidden="false" customHeight="false" outlineLevel="0" collapsed="false">
      <c r="A32" s="5" t="s">
        <v>44</v>
      </c>
      <c r="B32" s="5" t="s">
        <v>44</v>
      </c>
      <c r="C32" s="5" t="s">
        <v>44</v>
      </c>
      <c r="D32" s="5" t="s">
        <v>44</v>
      </c>
      <c r="E32" s="5" t="s">
        <v>44</v>
      </c>
      <c r="F32" s="5" t="s">
        <v>44</v>
      </c>
      <c r="G32" s="5" t="s">
        <v>44</v>
      </c>
    </row>
    <row r="33" customFormat="false" ht="14.15" hidden="false" customHeight="false" outlineLevel="0" collapsed="false">
      <c r="A33" s="5" t="s">
        <v>44</v>
      </c>
      <c r="B33" s="5" t="s">
        <v>44</v>
      </c>
      <c r="C33" s="5" t="s">
        <v>44</v>
      </c>
      <c r="D33" s="5" t="s">
        <v>44</v>
      </c>
      <c r="E33" s="5" t="s">
        <v>44</v>
      </c>
      <c r="F33" s="5" t="s">
        <v>44</v>
      </c>
      <c r="G33" s="5" t="s">
        <v>44</v>
      </c>
    </row>
    <row r="34" customFormat="false" ht="13.9" hidden="false" customHeight="true" outlineLevel="0" collapsed="false">
      <c r="A34" s="143" t="s">
        <v>322</v>
      </c>
      <c r="B34" s="143"/>
      <c r="C34" s="143"/>
      <c r="D34" s="143"/>
      <c r="E34" s="143"/>
      <c r="F34" s="143"/>
      <c r="G34" s="143"/>
    </row>
    <row r="35" customFormat="false" ht="13.9" hidden="false" customHeight="false" outlineLevel="0" collapsed="false">
      <c r="A35" s="139" t="s">
        <v>323</v>
      </c>
      <c r="B35" s="139" t="s">
        <v>324</v>
      </c>
      <c r="C35" s="103"/>
      <c r="D35" s="103"/>
      <c r="E35" s="103"/>
      <c r="F35" s="103"/>
      <c r="G35" s="103"/>
    </row>
    <row r="36" customFormat="false" ht="13.9" hidden="false" customHeight="true" outlineLevel="0" collapsed="false">
      <c r="A36" s="7" t="s">
        <v>347</v>
      </c>
      <c r="B36" s="7"/>
      <c r="C36" s="103"/>
      <c r="D36" s="103"/>
      <c r="E36" s="103"/>
      <c r="F36" s="103"/>
      <c r="G36" s="103"/>
    </row>
    <row r="37" customFormat="false" ht="13.9" hidden="false" customHeight="false" outlineLevel="0" collapsed="false">
      <c r="A37" s="9" t="s">
        <v>335</v>
      </c>
      <c r="B37" s="5" t="n">
        <f aca="false">SUM(B31:B33)</f>
        <v>0</v>
      </c>
      <c r="C37" s="103"/>
      <c r="D37" s="103"/>
      <c r="E37" s="103"/>
      <c r="F37" s="103"/>
      <c r="G37" s="103"/>
    </row>
    <row r="38" customFormat="false" ht="13.9" hidden="false" customHeight="false" outlineLevel="0" collapsed="false">
      <c r="A38" s="9" t="s">
        <v>336</v>
      </c>
      <c r="B38" s="5" t="n">
        <f aca="false">SUM(C31:C33)</f>
        <v>0</v>
      </c>
      <c r="C38" s="103"/>
      <c r="D38" s="103"/>
      <c r="E38" s="103"/>
      <c r="F38" s="103"/>
      <c r="G38" s="103"/>
    </row>
    <row r="39" customFormat="false" ht="13.9" hidden="false" customHeight="false" outlineLevel="0" collapsed="false">
      <c r="A39" s="9" t="s">
        <v>337</v>
      </c>
      <c r="B39" s="5" t="n">
        <f aca="false">SUM(D31:D33)</f>
        <v>0</v>
      </c>
      <c r="C39" s="146"/>
      <c r="D39" s="146"/>
      <c r="E39" s="146"/>
      <c r="F39" s="146"/>
      <c r="G39" s="103"/>
    </row>
    <row r="40" customFormat="false" ht="13.9" hidden="false" customHeight="false" outlineLevel="0" collapsed="false">
      <c r="A40" s="9" t="s">
        <v>338</v>
      </c>
      <c r="B40" s="5" t="n">
        <f aca="false">SUM(E31:E33)</f>
        <v>0</v>
      </c>
      <c r="C40" s="146"/>
      <c r="D40" s="146"/>
      <c r="E40" s="146"/>
      <c r="F40" s="146"/>
      <c r="G40" s="103"/>
    </row>
    <row r="41" customFormat="false" ht="13.9" hidden="false" customHeight="false" outlineLevel="0" collapsed="false">
      <c r="A41" s="9" t="s">
        <v>339</v>
      </c>
      <c r="B41" s="5" t="n">
        <f aca="false">SUM(F31:F33)</f>
        <v>0</v>
      </c>
      <c r="C41" s="146"/>
      <c r="D41" s="146"/>
      <c r="E41" s="146"/>
      <c r="F41" s="146"/>
      <c r="G41" s="103"/>
    </row>
    <row r="42" customFormat="false" ht="13.9" hidden="false" customHeight="false" outlineLevel="0" collapsed="false">
      <c r="A42" s="9" t="s">
        <v>340</v>
      </c>
      <c r="B42" s="5" t="n">
        <f aca="false">SUM(G31:G33)</f>
        <v>0</v>
      </c>
      <c r="C42" s="146"/>
      <c r="D42" s="146"/>
      <c r="E42" s="146"/>
      <c r="F42" s="146"/>
      <c r="G42" s="103"/>
    </row>
    <row r="43" customFormat="false" ht="13.9" hidden="false" customHeight="false" outlineLevel="0" collapsed="false">
      <c r="A43" s="9" t="s">
        <v>327</v>
      </c>
      <c r="B43" s="5" t="n">
        <f aca="false">SUM(B38:B42)</f>
        <v>0</v>
      </c>
      <c r="C43" s="146"/>
      <c r="D43" s="146"/>
      <c r="E43" s="146"/>
      <c r="F43" s="146"/>
      <c r="G43" s="103"/>
    </row>
    <row r="44" customFormat="false" ht="13.9" hidden="false" customHeight="true" outlineLevel="0" collapsed="false">
      <c r="A44" s="141" t="s">
        <v>44</v>
      </c>
      <c r="B44" s="141"/>
      <c r="C44" s="141"/>
      <c r="D44" s="141"/>
      <c r="E44" s="141"/>
      <c r="F44" s="141"/>
      <c r="G44" s="141"/>
    </row>
    <row r="45" customFormat="false" ht="13.9" hidden="false" customHeight="true" outlineLevel="0" collapsed="false">
      <c r="A45" s="143" t="s">
        <v>331</v>
      </c>
      <c r="B45" s="143"/>
      <c r="C45" s="143"/>
      <c r="D45" s="143"/>
      <c r="E45" s="143"/>
      <c r="F45" s="143"/>
      <c r="G45" s="143"/>
    </row>
    <row r="46" customFormat="false" ht="13.9" hidden="false" customHeight="true" outlineLevel="0" collapsed="false">
      <c r="A46" s="141" t="s">
        <v>332</v>
      </c>
      <c r="B46" s="141"/>
      <c r="C46" s="141"/>
      <c r="D46" s="141"/>
      <c r="E46" s="141"/>
      <c r="F46" s="141"/>
      <c r="G46" s="141"/>
    </row>
    <row r="47" customFormat="false" ht="13.9" hidden="false" customHeight="true" outlineLevel="0" collapsed="false">
      <c r="A47" s="138" t="s">
        <v>349</v>
      </c>
      <c r="B47" s="138"/>
      <c r="C47" s="138"/>
      <c r="D47" s="138"/>
      <c r="E47" s="138"/>
      <c r="F47" s="138"/>
      <c r="G47" s="138"/>
    </row>
    <row r="48" customFormat="false" ht="39.8" hidden="false" customHeight="false" outlineLevel="0" collapsed="false">
      <c r="A48" s="139" t="s">
        <v>350</v>
      </c>
      <c r="B48" s="139" t="s">
        <v>351</v>
      </c>
      <c r="C48" s="139" t="s">
        <v>352</v>
      </c>
      <c r="D48" s="139" t="s">
        <v>353</v>
      </c>
      <c r="E48" s="139" t="s">
        <v>354</v>
      </c>
      <c r="F48" s="139" t="s">
        <v>355</v>
      </c>
      <c r="G48" s="139" t="s">
        <v>356</v>
      </c>
    </row>
    <row r="49" customFormat="false" ht="13.9" hidden="false" customHeight="false" outlineLevel="0" collapsed="false">
      <c r="A49" s="147" t="s">
        <v>44</v>
      </c>
      <c r="B49" s="147" t="s">
        <v>44</v>
      </c>
      <c r="C49" s="147" t="s">
        <v>44</v>
      </c>
      <c r="D49" s="147" t="s">
        <v>44</v>
      </c>
      <c r="E49" s="147" t="s">
        <v>44</v>
      </c>
      <c r="F49" s="147" t="s">
        <v>44</v>
      </c>
      <c r="G49" s="147" t="s">
        <v>44</v>
      </c>
    </row>
    <row r="50" customFormat="false" ht="13.9" hidden="false" customHeight="true" outlineLevel="0" collapsed="false">
      <c r="A50" s="143" t="s">
        <v>322</v>
      </c>
      <c r="B50" s="143"/>
      <c r="C50" s="143"/>
      <c r="D50" s="143"/>
      <c r="E50" s="143"/>
      <c r="F50" s="143"/>
      <c r="G50" s="143"/>
    </row>
    <row r="51" customFormat="false" ht="13.9" hidden="false" customHeight="false" outlineLevel="0" collapsed="false">
      <c r="A51" s="139" t="s">
        <v>323</v>
      </c>
      <c r="B51" s="139" t="s">
        <v>324</v>
      </c>
      <c r="C51" s="137"/>
      <c r="D51" s="137"/>
      <c r="E51" s="137"/>
      <c r="F51" s="137"/>
      <c r="G51" s="137"/>
    </row>
    <row r="52" customFormat="false" ht="13.9" hidden="false" customHeight="true" outlineLevel="0" collapsed="false">
      <c r="A52" s="28" t="s">
        <v>357</v>
      </c>
      <c r="B52" s="28"/>
      <c r="C52" s="137"/>
      <c r="D52" s="137"/>
      <c r="E52" s="137"/>
      <c r="F52" s="137"/>
      <c r="G52" s="137"/>
    </row>
    <row r="53" customFormat="false" ht="13.9" hidden="false" customHeight="false" outlineLevel="0" collapsed="false">
      <c r="A53" s="9" t="s">
        <v>351</v>
      </c>
      <c r="B53" s="5" t="str">
        <f aca="false">B49</f>
        <v>-</v>
      </c>
      <c r="C53" s="137"/>
      <c r="D53" s="137"/>
      <c r="E53" s="137"/>
      <c r="F53" s="137"/>
      <c r="G53" s="137"/>
    </row>
    <row r="54" customFormat="false" ht="13.9" hidden="false" customHeight="false" outlineLevel="0" collapsed="false">
      <c r="A54" s="9" t="s">
        <v>352</v>
      </c>
      <c r="B54" s="5" t="str">
        <f aca="false">C49</f>
        <v>-</v>
      </c>
      <c r="C54" s="137"/>
      <c r="D54" s="137"/>
      <c r="E54" s="137"/>
      <c r="F54" s="137"/>
      <c r="G54" s="137"/>
    </row>
    <row r="55" customFormat="false" ht="27.85" hidden="false" customHeight="false" outlineLevel="0" collapsed="false">
      <c r="A55" s="9" t="str">
        <f aca="false">D48</f>
        <v>Златоглазки</v>
      </c>
      <c r="B55" s="5" t="str">
        <f aca="false">D49</f>
        <v>-</v>
      </c>
      <c r="C55" s="137"/>
      <c r="D55" s="137"/>
      <c r="E55" s="137"/>
      <c r="F55" s="137"/>
      <c r="G55" s="137"/>
    </row>
    <row r="56" customFormat="false" ht="13.9" hidden="false" customHeight="false" outlineLevel="0" collapsed="false">
      <c r="A56" s="9" t="str">
        <f aca="false">E48</f>
        <v>Комары</v>
      </c>
      <c r="B56" s="5" t="str">
        <f aca="false">E49</f>
        <v>-</v>
      </c>
      <c r="C56" s="137"/>
      <c r="D56" s="137"/>
      <c r="E56" s="137"/>
      <c r="F56" s="137"/>
      <c r="G56" s="137"/>
    </row>
    <row r="57" customFormat="false" ht="13.9" hidden="false" customHeight="false" outlineLevel="0" collapsed="false">
      <c r="A57" s="9" t="str">
        <f aca="false">F48</f>
        <v>Осы</v>
      </c>
      <c r="B57" s="5" t="str">
        <f aca="false">F49</f>
        <v>-</v>
      </c>
      <c r="C57" s="137"/>
      <c r="D57" s="137"/>
      <c r="E57" s="137"/>
      <c r="F57" s="137"/>
      <c r="G57" s="137"/>
    </row>
    <row r="58" customFormat="false" ht="27.85" hidden="false" customHeight="false" outlineLevel="0" collapsed="false">
      <c r="A58" s="9" t="str">
        <f aca="false">G48</f>
        <v>Пищевая моль</v>
      </c>
      <c r="B58" s="5" t="str">
        <f aca="false">G49</f>
        <v>-</v>
      </c>
      <c r="C58" s="137"/>
      <c r="D58" s="137"/>
      <c r="E58" s="137"/>
      <c r="F58" s="137"/>
      <c r="G58" s="137"/>
    </row>
    <row r="59" customFormat="false" ht="13.9" hidden="false" customHeight="true" outlineLevel="0" collapsed="false">
      <c r="A59" s="143" t="s">
        <v>331</v>
      </c>
      <c r="B59" s="143"/>
      <c r="C59" s="143"/>
      <c r="D59" s="143"/>
      <c r="E59" s="143"/>
      <c r="F59" s="143"/>
      <c r="G59" s="143"/>
    </row>
    <row r="60" customFormat="false" ht="13.9" hidden="false" customHeight="true" outlineLevel="0" collapsed="false">
      <c r="A60" s="2" t="s">
        <v>332</v>
      </c>
      <c r="B60" s="2"/>
      <c r="C60" s="2"/>
      <c r="D60" s="2"/>
      <c r="E60" s="2"/>
      <c r="F60" s="2"/>
      <c r="G60" s="2"/>
    </row>
    <row r="61" customFormat="false" ht="13.9" hidden="false" customHeight="true" outlineLevel="0" collapsed="false">
      <c r="A61" s="138" t="s">
        <v>359</v>
      </c>
      <c r="B61" s="138"/>
      <c r="C61" s="138"/>
      <c r="D61" s="138"/>
      <c r="E61" s="138"/>
      <c r="F61" s="138"/>
      <c r="G61" s="138"/>
    </row>
    <row r="62" customFormat="false" ht="52.7" hidden="false" customHeight="false" outlineLevel="0" collapsed="false">
      <c r="A62" s="139" t="s">
        <v>360</v>
      </c>
      <c r="B62" s="139" t="s">
        <v>351</v>
      </c>
      <c r="C62" s="139" t="s">
        <v>352</v>
      </c>
      <c r="D62" s="139" t="s">
        <v>353</v>
      </c>
      <c r="E62" s="139" t="s">
        <v>354</v>
      </c>
      <c r="F62" s="139" t="s">
        <v>355</v>
      </c>
      <c r="G62" s="139" t="s">
        <v>356</v>
      </c>
    </row>
    <row r="63" customFormat="false" ht="13.9" hidden="false" customHeight="false" outlineLevel="0" collapsed="false">
      <c r="A63" s="5" t="s">
        <v>44</v>
      </c>
      <c r="B63" s="5" t="s">
        <v>44</v>
      </c>
      <c r="C63" s="5" t="s">
        <v>44</v>
      </c>
      <c r="D63" s="5" t="s">
        <v>44</v>
      </c>
      <c r="E63" s="5" t="s">
        <v>44</v>
      </c>
      <c r="F63" s="5" t="s">
        <v>44</v>
      </c>
      <c r="G63" s="5" t="s">
        <v>44</v>
      </c>
    </row>
    <row r="64" customFormat="false" ht="13.9" hidden="false" customHeight="true" outlineLevel="0" collapsed="false">
      <c r="A64" s="143" t="s">
        <v>322</v>
      </c>
      <c r="B64" s="143"/>
      <c r="C64" s="143"/>
      <c r="D64" s="143"/>
      <c r="E64" s="143"/>
      <c r="F64" s="143"/>
      <c r="G64" s="143"/>
    </row>
    <row r="65" customFormat="false" ht="13.9" hidden="false" customHeight="false" outlineLevel="0" collapsed="false">
      <c r="A65" s="139" t="s">
        <v>323</v>
      </c>
      <c r="B65" s="139" t="s">
        <v>324</v>
      </c>
      <c r="C65" s="103"/>
      <c r="D65" s="103"/>
      <c r="E65" s="103"/>
      <c r="F65" s="103"/>
      <c r="G65" s="103"/>
    </row>
    <row r="66" customFormat="false" ht="13.8" hidden="false" customHeight="false" outlineLevel="0" collapsed="false">
      <c r="A66" s="150" t="s">
        <v>357</v>
      </c>
      <c r="B66" s="150"/>
      <c r="C66" s="103"/>
      <c r="D66" s="103"/>
      <c r="E66" s="103"/>
      <c r="F66" s="103"/>
      <c r="G66" s="103"/>
    </row>
    <row r="67" customFormat="false" ht="13.9" hidden="false" customHeight="false" outlineLevel="0" collapsed="false">
      <c r="A67" s="9" t="s">
        <v>351</v>
      </c>
      <c r="B67" s="5" t="s">
        <v>44</v>
      </c>
      <c r="C67" s="103"/>
      <c r="D67" s="103"/>
      <c r="E67" s="103"/>
      <c r="F67" s="103"/>
      <c r="G67" s="103"/>
    </row>
    <row r="68" customFormat="false" ht="13.9" hidden="false" customHeight="false" outlineLevel="0" collapsed="false">
      <c r="A68" s="9" t="s">
        <v>352</v>
      </c>
      <c r="B68" s="5" t="s">
        <v>44</v>
      </c>
      <c r="C68" s="103"/>
      <c r="D68" s="103"/>
      <c r="E68" s="103"/>
      <c r="F68" s="103"/>
      <c r="G68" s="103"/>
    </row>
    <row r="69" customFormat="false" ht="27.85" hidden="false" customHeight="false" outlineLevel="0" collapsed="false">
      <c r="A69" s="9" t="str">
        <f aca="false">D62</f>
        <v>Златоглазки</v>
      </c>
      <c r="B69" s="5" t="s">
        <v>44</v>
      </c>
      <c r="C69" s="103"/>
      <c r="D69" s="103"/>
      <c r="E69" s="103"/>
      <c r="F69" s="103"/>
      <c r="G69" s="103"/>
    </row>
    <row r="70" customFormat="false" ht="13.9" hidden="false" customHeight="false" outlineLevel="0" collapsed="false">
      <c r="A70" s="9" t="str">
        <f aca="false">E62</f>
        <v>Комары</v>
      </c>
      <c r="B70" s="5" t="s">
        <v>44</v>
      </c>
      <c r="C70" s="103"/>
      <c r="D70" s="103"/>
      <c r="E70" s="103"/>
      <c r="F70" s="103"/>
      <c r="G70" s="103"/>
    </row>
    <row r="71" customFormat="false" ht="13.9" hidden="false" customHeight="false" outlineLevel="0" collapsed="false">
      <c r="A71" s="9" t="str">
        <f aca="false">F62</f>
        <v>Осы</v>
      </c>
      <c r="B71" s="5" t="s">
        <v>44</v>
      </c>
      <c r="C71" s="103"/>
      <c r="D71" s="103"/>
      <c r="E71" s="103"/>
      <c r="F71" s="103"/>
      <c r="G71" s="103"/>
    </row>
    <row r="72" customFormat="false" ht="27.85" hidden="false" customHeight="false" outlineLevel="0" collapsed="false">
      <c r="A72" s="9" t="str">
        <f aca="false">G62</f>
        <v>Пищевая моль</v>
      </c>
      <c r="B72" s="5" t="s">
        <v>44</v>
      </c>
      <c r="C72" s="103"/>
      <c r="D72" s="103"/>
      <c r="E72" s="103"/>
      <c r="F72" s="103"/>
      <c r="G72" s="103"/>
    </row>
    <row r="73" customFormat="false" ht="13.9" hidden="false" customHeight="true" outlineLevel="0" collapsed="false">
      <c r="A73" s="141" t="s">
        <v>44</v>
      </c>
      <c r="B73" s="141"/>
      <c r="C73" s="141"/>
      <c r="D73" s="141"/>
      <c r="E73" s="141"/>
      <c r="F73" s="141"/>
      <c r="G73" s="141"/>
    </row>
    <row r="74" customFormat="false" ht="13.9" hidden="false" customHeight="true" outlineLevel="0" collapsed="false">
      <c r="A74" s="143" t="s">
        <v>331</v>
      </c>
      <c r="B74" s="143"/>
      <c r="C74" s="143"/>
      <c r="D74" s="143"/>
      <c r="E74" s="143"/>
      <c r="F74" s="143"/>
      <c r="G74" s="143"/>
    </row>
    <row r="75" customFormat="false" ht="13.9" hidden="false" customHeight="true" outlineLevel="0" collapsed="false">
      <c r="A75" s="141" t="s">
        <v>332</v>
      </c>
      <c r="B75" s="141"/>
      <c r="C75" s="141"/>
      <c r="D75" s="141"/>
      <c r="E75" s="141"/>
      <c r="F75" s="141"/>
      <c r="G75" s="141"/>
    </row>
    <row r="76" customFormat="false" ht="13.9" hidden="false" customHeight="true" outlineLevel="0" collapsed="false">
      <c r="A76" s="138" t="s">
        <v>364</v>
      </c>
      <c r="B76" s="138"/>
      <c r="C76" s="138"/>
      <c r="D76" s="138"/>
      <c r="E76" s="138"/>
      <c r="F76" s="138"/>
      <c r="G76" s="138"/>
    </row>
    <row r="77" customFormat="false" ht="52.7" hidden="false" customHeight="true" outlineLevel="0" collapsed="false">
      <c r="A77" s="139" t="s">
        <v>365</v>
      </c>
      <c r="B77" s="139"/>
      <c r="C77" s="139" t="s">
        <v>404</v>
      </c>
      <c r="D77" s="139" t="s">
        <v>49</v>
      </c>
      <c r="E77" s="139" t="s">
        <v>367</v>
      </c>
      <c r="F77" s="139"/>
      <c r="G77" s="139" t="s">
        <v>402</v>
      </c>
    </row>
    <row r="78" customFormat="false" ht="13.9" hidden="false" customHeight="true" outlineLevel="0" collapsed="false">
      <c r="A78" s="7" t="s">
        <v>369</v>
      </c>
      <c r="B78" s="7"/>
      <c r="C78" s="154" t="s">
        <v>304</v>
      </c>
      <c r="D78" s="7" t="s">
        <v>370</v>
      </c>
      <c r="E78" s="7" t="s">
        <v>371</v>
      </c>
      <c r="F78" s="7"/>
      <c r="G78" s="155" t="n">
        <f aca="false">88*0.002</f>
        <v>0.176</v>
      </c>
    </row>
    <row r="79" customFormat="false" ht="26.85" hidden="false" customHeight="false" outlineLevel="0" collapsed="false">
      <c r="A79" s="7"/>
      <c r="B79" s="7"/>
      <c r="C79" s="145" t="s">
        <v>25</v>
      </c>
      <c r="D79" s="7"/>
      <c r="E79" s="7"/>
      <c r="F79" s="7"/>
      <c r="G79" s="155"/>
    </row>
    <row r="80" customFormat="false" ht="13.9" hidden="false" customHeight="true" outlineLevel="0" collapsed="false">
      <c r="A80" s="2" t="s">
        <v>372</v>
      </c>
      <c r="B80" s="2"/>
      <c r="C80" s="14" t="s">
        <v>44</v>
      </c>
      <c r="D80" s="156" t="s">
        <v>44</v>
      </c>
      <c r="E80" s="7" t="s">
        <v>44</v>
      </c>
      <c r="F80" s="7"/>
      <c r="G80" s="157" t="s">
        <v>44</v>
      </c>
    </row>
    <row r="81" customFormat="false" ht="13.9" hidden="false" customHeight="false" outlineLevel="0" collapsed="false">
      <c r="A81" s="2"/>
      <c r="B81" s="2"/>
      <c r="C81" s="5" t="s">
        <v>44</v>
      </c>
      <c r="D81" s="156"/>
      <c r="E81" s="7"/>
      <c r="F81" s="7"/>
      <c r="G81" s="157"/>
    </row>
    <row r="82" customFormat="false" ht="27.85" hidden="false" customHeight="true" outlineLevel="0" collapsed="false">
      <c r="A82" s="2" t="s">
        <v>358</v>
      </c>
      <c r="B82" s="2"/>
      <c r="C82" s="158" t="s">
        <v>44</v>
      </c>
      <c r="D82" s="5" t="s">
        <v>44</v>
      </c>
      <c r="E82" s="7" t="s">
        <v>44</v>
      </c>
      <c r="F82" s="7"/>
      <c r="G82" s="5" t="s">
        <v>44</v>
      </c>
    </row>
    <row r="83" customFormat="false" ht="14.15" hidden="false" customHeight="true" outlineLevel="0" collapsed="false">
      <c r="A83" s="2" t="s">
        <v>374</v>
      </c>
      <c r="B83" s="2"/>
      <c r="C83" s="154" t="s">
        <v>44</v>
      </c>
      <c r="D83" s="7" t="s">
        <v>44</v>
      </c>
      <c r="E83" s="7" t="s">
        <v>44</v>
      </c>
      <c r="F83" s="7"/>
      <c r="G83" s="155" t="s">
        <v>44</v>
      </c>
    </row>
    <row r="84" customFormat="false" ht="14.15" hidden="false" customHeight="false" outlineLevel="0" collapsed="false">
      <c r="A84" s="2"/>
      <c r="B84" s="2"/>
      <c r="C84" s="145" t="s">
        <v>44</v>
      </c>
      <c r="D84" s="7"/>
      <c r="E84" s="7"/>
      <c r="F84" s="7"/>
      <c r="G84" s="155"/>
    </row>
    <row r="85" customFormat="false" ht="13.9" hidden="false" customHeight="true" outlineLevel="0" collapsed="false">
      <c r="A85" s="2" t="s">
        <v>375</v>
      </c>
      <c r="B85" s="2"/>
      <c r="C85" s="28" t="s">
        <v>44</v>
      </c>
      <c r="D85" s="28" t="s">
        <v>44</v>
      </c>
      <c r="E85" s="28" t="s">
        <v>44</v>
      </c>
      <c r="F85" s="28"/>
      <c r="G85" s="28" t="s">
        <v>44</v>
      </c>
    </row>
    <row r="86" customFormat="false" ht="13.9" hidden="false" customHeight="false" outlineLevel="0" collapsed="false">
      <c r="A86" s="2"/>
      <c r="B86" s="2"/>
      <c r="C86" s="28" t="s">
        <v>44</v>
      </c>
      <c r="D86" s="28"/>
      <c r="E86" s="28"/>
      <c r="F86" s="28"/>
      <c r="G86" s="28"/>
    </row>
    <row r="87" customFormat="false" ht="12.8" hidden="false" customHeight="true" outlineLevel="0" collapsed="false">
      <c r="A87" s="159" t="s">
        <v>376</v>
      </c>
      <c r="B87" s="159"/>
      <c r="C87" s="28" t="s">
        <v>44</v>
      </c>
      <c r="D87" s="28" t="s">
        <v>44</v>
      </c>
      <c r="E87" s="28" t="s">
        <v>44</v>
      </c>
      <c r="F87" s="28"/>
      <c r="G87" s="28" t="s">
        <v>44</v>
      </c>
    </row>
    <row r="88" customFormat="false" ht="12.8" hidden="false" customHeight="false" outlineLevel="0" collapsed="false">
      <c r="A88" s="159"/>
      <c r="B88" s="159"/>
      <c r="C88" s="28"/>
      <c r="D88" s="28"/>
      <c r="E88" s="28"/>
      <c r="F88" s="28"/>
      <c r="G88" s="28"/>
    </row>
    <row r="89" customFormat="false" ht="13.8" hidden="false" customHeight="true" outlineLevel="0" collapsed="false">
      <c r="A89" s="159" t="s">
        <v>377</v>
      </c>
      <c r="B89" s="159"/>
      <c r="C89" s="28" t="s">
        <v>44</v>
      </c>
      <c r="D89" s="28" t="s">
        <v>44</v>
      </c>
      <c r="E89" s="28" t="s">
        <v>44</v>
      </c>
      <c r="F89" s="28"/>
      <c r="G89" s="28" t="s">
        <v>44</v>
      </c>
    </row>
    <row r="90" customFormat="false" ht="13.8" hidden="false" customHeight="false" outlineLevel="0" collapsed="false">
      <c r="A90" s="159"/>
      <c r="B90" s="159"/>
      <c r="C90" s="28" t="s">
        <v>44</v>
      </c>
      <c r="D90" s="28"/>
      <c r="E90" s="28"/>
      <c r="F90" s="28"/>
      <c r="G90" s="28"/>
    </row>
    <row r="91" customFormat="false" ht="13.9" hidden="false" customHeight="true" outlineLevel="0" collapsed="false">
      <c r="A91" s="138" t="s">
        <v>380</v>
      </c>
      <c r="B91" s="138"/>
      <c r="C91" s="138"/>
      <c r="D91" s="138"/>
      <c r="E91" s="138"/>
      <c r="F91" s="138"/>
      <c r="G91" s="138"/>
    </row>
    <row r="92" customFormat="false" ht="27.85" hidden="false" customHeight="true" outlineLevel="0" collapsed="false">
      <c r="A92" s="141" t="s">
        <v>381</v>
      </c>
      <c r="B92" s="141"/>
      <c r="C92" s="141"/>
      <c r="D92" s="141"/>
      <c r="E92" s="141"/>
      <c r="F92" s="7" t="s">
        <v>44</v>
      </c>
      <c r="G92" s="7"/>
    </row>
    <row r="93" customFormat="false" ht="13.9" hidden="false" customHeight="true" outlineLevel="0" collapsed="false">
      <c r="A93" s="141" t="s">
        <v>382</v>
      </c>
      <c r="B93" s="141"/>
      <c r="C93" s="141"/>
      <c r="D93" s="141"/>
      <c r="E93" s="141"/>
      <c r="F93" s="7" t="str">
        <f aca="false">F92</f>
        <v>-</v>
      </c>
      <c r="G93" s="7"/>
    </row>
    <row r="94" customFormat="false" ht="13.9" hidden="false" customHeight="true" outlineLevel="0" collapsed="false">
      <c r="A94" s="160" t="s">
        <v>383</v>
      </c>
      <c r="B94" s="160"/>
      <c r="C94" s="160"/>
      <c r="D94" s="160"/>
      <c r="E94" s="160"/>
      <c r="F94" s="7" t="s">
        <v>44</v>
      </c>
      <c r="G94" s="7"/>
    </row>
    <row r="95" customFormat="false" ht="13.9" hidden="false" customHeight="true" outlineLevel="0" collapsed="false">
      <c r="A95" s="141" t="s">
        <v>384</v>
      </c>
      <c r="B95" s="141"/>
      <c r="C95" s="141"/>
      <c r="D95" s="141"/>
      <c r="E95" s="141"/>
      <c r="F95" s="98" t="s">
        <v>385</v>
      </c>
      <c r="G95" s="98"/>
    </row>
    <row r="96" customFormat="false" ht="13.9" hidden="false" customHeight="true" outlineLevel="0" collapsed="false">
      <c r="A96" s="138" t="s">
        <v>386</v>
      </c>
      <c r="B96" s="138"/>
      <c r="C96" s="138"/>
      <c r="D96" s="138"/>
      <c r="E96" s="138"/>
      <c r="F96" s="138"/>
      <c r="G96" s="138"/>
    </row>
    <row r="97" customFormat="false" ht="27.85" hidden="false" customHeight="true" outlineLevel="0" collapsed="false">
      <c r="A97" s="9" t="s">
        <v>387</v>
      </c>
      <c r="B97" s="9"/>
      <c r="C97" s="9"/>
      <c r="D97" s="9"/>
      <c r="E97" s="9"/>
      <c r="F97" s="9"/>
      <c r="G97" s="9"/>
    </row>
    <row r="98" customFormat="false" ht="12.8" hidden="false" customHeight="true" outlineLevel="0" collapsed="false">
      <c r="A98" s="98" t="s">
        <v>388</v>
      </c>
      <c r="B98" s="98"/>
      <c r="C98" s="98"/>
      <c r="D98" s="98" t="s">
        <v>389</v>
      </c>
      <c r="E98" s="98"/>
      <c r="F98" s="98"/>
      <c r="G98" s="98"/>
    </row>
    <row r="99" customFormat="false" ht="12.8" hidden="false" customHeight="false" outlineLevel="0" collapsed="false">
      <c r="A99" s="98"/>
      <c r="B99" s="98"/>
      <c r="C99" s="98"/>
      <c r="D99" s="98"/>
      <c r="E99" s="98"/>
      <c r="F99" s="98"/>
      <c r="G99" s="98"/>
    </row>
  </sheetData>
  <mergeCells count="9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E24"/>
    <mergeCell ref="F24:G24"/>
    <mergeCell ref="A25:G25"/>
    <mergeCell ref="A27:G27"/>
    <mergeCell ref="A28:G28"/>
    <mergeCell ref="A29:G29"/>
    <mergeCell ref="A34:G34"/>
    <mergeCell ref="A36:B36"/>
    <mergeCell ref="A44:G44"/>
    <mergeCell ref="A45:G45"/>
    <mergeCell ref="A46:G46"/>
    <mergeCell ref="A47:G47"/>
    <mergeCell ref="A50:G50"/>
    <mergeCell ref="A52:B52"/>
    <mergeCell ref="A59:G59"/>
    <mergeCell ref="A60:G60"/>
    <mergeCell ref="A61:G61"/>
    <mergeCell ref="A64:G64"/>
    <mergeCell ref="A66:B66"/>
    <mergeCell ref="A73:G73"/>
    <mergeCell ref="A74:G74"/>
    <mergeCell ref="A75:G75"/>
    <mergeCell ref="A76:G76"/>
    <mergeCell ref="A77:B77"/>
    <mergeCell ref="E77:F77"/>
    <mergeCell ref="A78:B79"/>
    <mergeCell ref="D78:D79"/>
    <mergeCell ref="E78:F79"/>
    <mergeCell ref="G78:G79"/>
    <mergeCell ref="A80:B81"/>
    <mergeCell ref="D80:D81"/>
    <mergeCell ref="E80:F81"/>
    <mergeCell ref="G80:G81"/>
    <mergeCell ref="A82:B82"/>
    <mergeCell ref="E82:F82"/>
    <mergeCell ref="A83:B84"/>
    <mergeCell ref="D83:D84"/>
    <mergeCell ref="E83:F84"/>
    <mergeCell ref="G83:G84"/>
    <mergeCell ref="A85:B86"/>
    <mergeCell ref="D85:D86"/>
    <mergeCell ref="E85:F86"/>
    <mergeCell ref="G85:G86"/>
    <mergeCell ref="A87:B88"/>
    <mergeCell ref="C87:C88"/>
    <mergeCell ref="D87:D88"/>
    <mergeCell ref="E87:F88"/>
    <mergeCell ref="G87:G88"/>
    <mergeCell ref="A89:B90"/>
    <mergeCell ref="D89:D90"/>
    <mergeCell ref="E89:F90"/>
    <mergeCell ref="G89:G90"/>
    <mergeCell ref="A91:G91"/>
    <mergeCell ref="A92:E92"/>
    <mergeCell ref="F92:G92"/>
    <mergeCell ref="A93:E93"/>
    <mergeCell ref="F93:G93"/>
    <mergeCell ref="A94:E94"/>
    <mergeCell ref="F94:G94"/>
    <mergeCell ref="A95:E95"/>
    <mergeCell ref="F95:G95"/>
    <mergeCell ref="A96:G96"/>
    <mergeCell ref="A97:G97"/>
    <mergeCell ref="A98:A99"/>
    <mergeCell ref="B98:C99"/>
    <mergeCell ref="D98:E99"/>
    <mergeCell ref="F98:G9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0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9"/>
  <sheetViews>
    <sheetView showFormulas="false" showGridLines="true" showRowColHeaders="true" showZeros="true" rightToLeft="false" tabSelected="false" showOutlineSymbols="true" defaultGridColor="true" view="pageBreakPreview" topLeftCell="A64" colorId="64" zoomScale="75" zoomScaleNormal="75" zoomScalePageLayoutView="75" workbookViewId="0">
      <selection pane="topLeft" activeCell="C78" activeCellId="0" sqref="C78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5.47"/>
    <col collapsed="false" customWidth="true" hidden="false" outlineLevel="0" max="2" min="2" style="1" width="17.84"/>
    <col collapsed="false" customWidth="true" hidden="false" outlineLevel="0" max="3" min="3" style="1" width="12.92"/>
    <col collapsed="false" customWidth="true" hidden="false" outlineLevel="0" max="4" min="4" style="1" width="20.06"/>
    <col collapsed="false" customWidth="true" hidden="false" outlineLevel="0" max="5" min="5" style="1" width="17.84"/>
    <col collapsed="false" customWidth="true" hidden="false" outlineLevel="0" max="6" min="6" style="1" width="19.75"/>
    <col collapsed="false" customWidth="true" hidden="false" outlineLevel="0" max="7" min="7" style="1" width="17.35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3.9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27.85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27.85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27.85" hidden="false" customHeight="false" outlineLevel="0" collapsed="false">
      <c r="A5" s="135" t="s">
        <v>310</v>
      </c>
      <c r="B5" s="136" t="n">
        <f aca="false">'3 конт дез (2)'!B5</f>
        <v>45552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9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9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9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52.7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9" hidden="false" customHeight="true" outlineLevel="0" collapsed="false">
      <c r="A11" s="98" t="s">
        <v>44</v>
      </c>
      <c r="B11" s="98" t="n">
        <v>3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9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52.7" hidden="false" customHeight="true" outlineLevel="0" collapsed="false">
      <c r="A14" s="24" t="s">
        <v>314</v>
      </c>
      <c r="B14" s="139" t="s">
        <v>315</v>
      </c>
      <c r="C14" s="139" t="s">
        <v>316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39.8" hidden="false" customHeight="true" outlineLevel="0" collapsed="false">
      <c r="A15" s="141" t="s">
        <v>321</v>
      </c>
      <c r="B15" s="5" t="s">
        <v>44</v>
      </c>
      <c r="C15" s="5" t="s">
        <v>44</v>
      </c>
      <c r="D15" s="5" t="s">
        <v>44</v>
      </c>
      <c r="E15" s="142" t="s">
        <v>44</v>
      </c>
      <c r="F15" s="7" t="s">
        <v>44</v>
      </c>
      <c r="G15" s="7"/>
    </row>
    <row r="16" customFormat="false" ht="13.9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3.9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9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9" hidden="false" customHeight="false" outlineLevel="0" collapsed="false">
      <c r="A19" s="9" t="s">
        <v>326</v>
      </c>
      <c r="B19" s="5" t="str">
        <f aca="false">F15</f>
        <v>-</v>
      </c>
      <c r="C19" s="137"/>
      <c r="D19" s="137"/>
      <c r="E19" s="137"/>
      <c r="F19" s="137"/>
      <c r="G19" s="137"/>
    </row>
    <row r="20" customFormat="false" ht="13.9" hidden="false" customHeight="false" outlineLevel="0" collapsed="false">
      <c r="A20" s="9" t="s">
        <v>327</v>
      </c>
      <c r="B20" s="5" t="str">
        <f aca="false">B19</f>
        <v>-</v>
      </c>
      <c r="C20" s="137"/>
      <c r="D20" s="137"/>
      <c r="E20" s="137"/>
      <c r="F20" s="137"/>
      <c r="G20" s="137"/>
    </row>
    <row r="21" customFormat="false" ht="13.9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9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9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9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3.9" hidden="false" customHeight="false" outlineLevel="0" collapsed="false">
      <c r="A25" s="162" t="s">
        <v>369</v>
      </c>
      <c r="B25" s="163"/>
      <c r="C25" s="163"/>
      <c r="D25" s="163"/>
      <c r="E25" s="163"/>
      <c r="F25" s="163"/>
      <c r="G25" s="164"/>
    </row>
    <row r="26" customFormat="false" ht="13.9" hidden="false" customHeight="true" outlineLevel="0" collapsed="false">
      <c r="A26" s="153" t="s">
        <v>362</v>
      </c>
      <c r="B26" s="153"/>
      <c r="C26" s="153"/>
      <c r="D26" s="153"/>
      <c r="E26" s="153"/>
      <c r="F26" s="153"/>
      <c r="G26" s="153"/>
    </row>
    <row r="27" customFormat="false" ht="13.9" hidden="false" customHeight="true" outlineLevel="0" collapsed="false">
      <c r="A27" s="141" t="s">
        <v>403</v>
      </c>
      <c r="B27" s="141"/>
      <c r="C27" s="141"/>
      <c r="D27" s="141"/>
      <c r="E27" s="141"/>
      <c r="F27" s="141"/>
      <c r="G27" s="141"/>
    </row>
    <row r="28" customFormat="false" ht="14.15" hidden="false" customHeight="false" outlineLevel="0" collapsed="false">
      <c r="A28" s="139" t="s">
        <v>334</v>
      </c>
      <c r="B28" s="9" t="s">
        <v>335</v>
      </c>
      <c r="C28" s="9" t="s">
        <v>336</v>
      </c>
      <c r="D28" s="9" t="s">
        <v>337</v>
      </c>
      <c r="E28" s="9" t="s">
        <v>338</v>
      </c>
      <c r="F28" s="9" t="s">
        <v>339</v>
      </c>
      <c r="G28" s="9" t="s">
        <v>340</v>
      </c>
    </row>
    <row r="29" customFormat="false" ht="13.9" hidden="false" customHeight="false" outlineLevel="0" collapsed="false">
      <c r="A29" s="7"/>
      <c r="B29" s="7" t="s">
        <v>44</v>
      </c>
      <c r="C29" s="7" t="s">
        <v>44</v>
      </c>
      <c r="D29" s="7" t="s">
        <v>44</v>
      </c>
      <c r="E29" s="7" t="s">
        <v>44</v>
      </c>
      <c r="F29" s="7" t="s">
        <v>44</v>
      </c>
      <c r="G29" s="7" t="s">
        <v>44</v>
      </c>
    </row>
    <row r="30" customFormat="false" ht="13.9" hidden="false" customHeight="false" outlineLevel="0" collapsed="false">
      <c r="A30" s="7"/>
      <c r="B30" s="7" t="s">
        <v>44</v>
      </c>
      <c r="C30" s="7" t="s">
        <v>44</v>
      </c>
      <c r="D30" s="7" t="s">
        <v>44</v>
      </c>
      <c r="E30" s="7" t="s">
        <v>44</v>
      </c>
      <c r="F30" s="7" t="s">
        <v>44</v>
      </c>
      <c r="G30" s="7" t="s">
        <v>44</v>
      </c>
    </row>
    <row r="31" customFormat="false" ht="13.9" hidden="false" customHeight="false" outlineLevel="0" collapsed="false">
      <c r="A31" s="7"/>
      <c r="B31" s="7" t="s">
        <v>44</v>
      </c>
      <c r="C31" s="7" t="s">
        <v>44</v>
      </c>
      <c r="D31" s="7" t="s">
        <v>44</v>
      </c>
      <c r="E31" s="7" t="s">
        <v>44</v>
      </c>
      <c r="F31" s="7" t="s">
        <v>44</v>
      </c>
      <c r="G31" s="7" t="s">
        <v>44</v>
      </c>
    </row>
    <row r="32" customFormat="false" ht="13.9" hidden="false" customHeight="true" outlineLevel="0" collapsed="false">
      <c r="A32" s="7" t="s">
        <v>347</v>
      </c>
      <c r="B32" s="7"/>
      <c r="C32" s="103"/>
      <c r="D32" s="103"/>
      <c r="E32" s="103"/>
      <c r="F32" s="103"/>
      <c r="G32" s="103"/>
    </row>
    <row r="33" customFormat="false" ht="13.9" hidden="false" customHeight="false" outlineLevel="0" collapsed="false">
      <c r="A33" s="9" t="s">
        <v>335</v>
      </c>
      <c r="B33" s="7" t="str">
        <f aca="false">B29</f>
        <v>-</v>
      </c>
      <c r="C33" s="103"/>
      <c r="D33" s="103"/>
      <c r="E33" s="103"/>
      <c r="F33" s="103"/>
      <c r="G33" s="103"/>
    </row>
    <row r="34" customFormat="false" ht="13.9" hidden="false" customHeight="false" outlineLevel="0" collapsed="false">
      <c r="A34" s="9" t="s">
        <v>336</v>
      </c>
      <c r="B34" s="7" t="str">
        <f aca="false">C29</f>
        <v>-</v>
      </c>
      <c r="C34" s="103"/>
      <c r="D34" s="103"/>
      <c r="E34" s="103"/>
      <c r="F34" s="103"/>
      <c r="G34" s="103"/>
    </row>
    <row r="35" customFormat="false" ht="13.9" hidden="false" customHeight="false" outlineLevel="0" collapsed="false">
      <c r="A35" s="9" t="s">
        <v>337</v>
      </c>
      <c r="B35" s="7" t="str">
        <f aca="false">D29</f>
        <v>-</v>
      </c>
      <c r="C35" s="146"/>
      <c r="D35" s="146"/>
      <c r="E35" s="146"/>
      <c r="F35" s="146"/>
      <c r="G35" s="103"/>
    </row>
    <row r="36" customFormat="false" ht="14.15" hidden="false" customHeight="false" outlineLevel="0" collapsed="false">
      <c r="A36" s="9" t="s">
        <v>338</v>
      </c>
      <c r="B36" s="7" t="str">
        <f aca="false">E29</f>
        <v>-</v>
      </c>
      <c r="C36" s="146"/>
      <c r="D36" s="146"/>
      <c r="E36" s="146"/>
      <c r="F36" s="146"/>
      <c r="G36" s="103"/>
    </row>
    <row r="37" customFormat="false" ht="14.15" hidden="false" customHeight="false" outlineLevel="0" collapsed="false">
      <c r="A37" s="9" t="s">
        <v>339</v>
      </c>
      <c r="B37" s="7" t="str">
        <f aca="false">F29</f>
        <v>-</v>
      </c>
      <c r="C37" s="146"/>
      <c r="D37" s="146"/>
      <c r="E37" s="146"/>
      <c r="F37" s="146"/>
      <c r="G37" s="103"/>
    </row>
    <row r="38" customFormat="false" ht="14.15" hidden="false" customHeight="false" outlineLevel="0" collapsed="false">
      <c r="A38" s="9" t="s">
        <v>340</v>
      </c>
      <c r="B38" s="7" t="str">
        <f aca="false">G29</f>
        <v>-</v>
      </c>
      <c r="C38" s="146"/>
      <c r="D38" s="146"/>
      <c r="E38" s="146"/>
      <c r="F38" s="146"/>
      <c r="G38" s="103"/>
    </row>
    <row r="39" customFormat="false" ht="13.9" hidden="false" customHeight="false" outlineLevel="0" collapsed="false">
      <c r="A39" s="9" t="s">
        <v>327</v>
      </c>
      <c r="B39" s="7" t="n">
        <f aca="false">SUM(B34:B38)</f>
        <v>0</v>
      </c>
      <c r="C39" s="146"/>
      <c r="D39" s="146"/>
      <c r="E39" s="146"/>
      <c r="F39" s="146"/>
      <c r="G39" s="103"/>
    </row>
    <row r="40" customFormat="false" ht="13.9" hidden="false" customHeight="true" outlineLevel="0" collapsed="false">
      <c r="A40" s="141" t="s">
        <v>405</v>
      </c>
      <c r="B40" s="141"/>
      <c r="C40" s="141"/>
      <c r="D40" s="141"/>
      <c r="E40" s="141"/>
      <c r="F40" s="141"/>
      <c r="G40" s="141"/>
    </row>
    <row r="41" customFormat="false" ht="13.9" hidden="false" customHeight="true" outlineLevel="0" collapsed="false">
      <c r="A41" s="143" t="s">
        <v>331</v>
      </c>
      <c r="B41" s="143"/>
      <c r="C41" s="143"/>
      <c r="D41" s="143"/>
      <c r="E41" s="143"/>
      <c r="F41" s="143"/>
      <c r="G41" s="143"/>
    </row>
    <row r="42" customFormat="false" ht="13.9" hidden="false" customHeight="true" outlineLevel="0" collapsed="false">
      <c r="A42" s="141" t="s">
        <v>332</v>
      </c>
      <c r="B42" s="141"/>
      <c r="C42" s="141"/>
      <c r="D42" s="141"/>
      <c r="E42" s="141"/>
      <c r="F42" s="141"/>
      <c r="G42" s="141"/>
    </row>
    <row r="43" customFormat="false" ht="13.9" hidden="false" customHeight="true" outlineLevel="0" collapsed="false">
      <c r="A43" s="138" t="s">
        <v>349</v>
      </c>
      <c r="B43" s="138"/>
      <c r="C43" s="138"/>
      <c r="D43" s="138"/>
      <c r="E43" s="138"/>
      <c r="F43" s="138"/>
      <c r="G43" s="138"/>
    </row>
    <row r="44" customFormat="false" ht="39.8" hidden="false" customHeight="false" outlineLevel="0" collapsed="false">
      <c r="A44" s="139" t="s">
        <v>350</v>
      </c>
      <c r="B44" s="139" t="s">
        <v>351</v>
      </c>
      <c r="C44" s="139" t="s">
        <v>352</v>
      </c>
      <c r="D44" s="139" t="s">
        <v>353</v>
      </c>
      <c r="E44" s="139" t="s">
        <v>354</v>
      </c>
      <c r="F44" s="139" t="s">
        <v>355</v>
      </c>
      <c r="G44" s="139" t="s">
        <v>356</v>
      </c>
    </row>
    <row r="45" customFormat="false" ht="13.9" hidden="false" customHeight="false" outlineLevel="0" collapsed="false">
      <c r="A45" s="147" t="s">
        <v>44</v>
      </c>
      <c r="B45" s="147" t="s">
        <v>44</v>
      </c>
      <c r="C45" s="147" t="s">
        <v>44</v>
      </c>
      <c r="D45" s="147" t="s">
        <v>44</v>
      </c>
      <c r="E45" s="147" t="s">
        <v>44</v>
      </c>
      <c r="F45" s="147" t="s">
        <v>44</v>
      </c>
      <c r="G45" s="147" t="s">
        <v>44</v>
      </c>
    </row>
    <row r="46" customFormat="false" ht="13.9" hidden="false" customHeight="true" outlineLevel="0" collapsed="false">
      <c r="A46" s="143" t="s">
        <v>322</v>
      </c>
      <c r="B46" s="143"/>
      <c r="C46" s="143"/>
      <c r="D46" s="143"/>
      <c r="E46" s="143"/>
      <c r="F46" s="143"/>
      <c r="G46" s="143"/>
    </row>
    <row r="47" customFormat="false" ht="13.9" hidden="false" customHeight="false" outlineLevel="0" collapsed="false">
      <c r="A47" s="139" t="s">
        <v>323</v>
      </c>
      <c r="B47" s="139" t="s">
        <v>324</v>
      </c>
      <c r="C47" s="137"/>
      <c r="D47" s="137"/>
      <c r="E47" s="137"/>
      <c r="F47" s="137"/>
      <c r="G47" s="137"/>
    </row>
    <row r="48" customFormat="false" ht="13.9" hidden="false" customHeight="true" outlineLevel="0" collapsed="false">
      <c r="A48" s="28" t="s">
        <v>357</v>
      </c>
      <c r="B48" s="28"/>
      <c r="C48" s="137"/>
      <c r="D48" s="137"/>
      <c r="E48" s="137"/>
      <c r="F48" s="137"/>
      <c r="G48" s="137"/>
    </row>
    <row r="49" customFormat="false" ht="13.9" hidden="false" customHeight="false" outlineLevel="0" collapsed="false">
      <c r="A49" s="9" t="s">
        <v>351</v>
      </c>
      <c r="B49" s="7" t="str">
        <f aca="false">B45</f>
        <v>-</v>
      </c>
      <c r="C49" s="137"/>
      <c r="D49" s="137"/>
      <c r="E49" s="137"/>
      <c r="F49" s="137"/>
      <c r="G49" s="137"/>
    </row>
    <row r="50" customFormat="false" ht="13.9" hidden="false" customHeight="false" outlineLevel="0" collapsed="false">
      <c r="A50" s="9" t="s">
        <v>352</v>
      </c>
      <c r="B50" s="7" t="str">
        <f aca="false">C45</f>
        <v>-</v>
      </c>
      <c r="C50" s="137"/>
      <c r="D50" s="137"/>
      <c r="E50" s="137"/>
      <c r="F50" s="137"/>
      <c r="G50" s="137"/>
    </row>
    <row r="51" customFormat="false" ht="27.85" hidden="false" customHeight="false" outlineLevel="0" collapsed="false">
      <c r="A51" s="9" t="str">
        <f aca="false">D44</f>
        <v>Златоглазки</v>
      </c>
      <c r="B51" s="7" t="str">
        <f aca="false">D45</f>
        <v>-</v>
      </c>
      <c r="C51" s="137"/>
      <c r="D51" s="137"/>
      <c r="E51" s="137"/>
      <c r="F51" s="137"/>
      <c r="G51" s="137"/>
    </row>
    <row r="52" customFormat="false" ht="13.9" hidden="false" customHeight="false" outlineLevel="0" collapsed="false">
      <c r="A52" s="9" t="str">
        <f aca="false">E44</f>
        <v>Комары</v>
      </c>
      <c r="B52" s="7" t="str">
        <f aca="false">E45</f>
        <v>-</v>
      </c>
      <c r="C52" s="137"/>
      <c r="D52" s="137"/>
      <c r="E52" s="137"/>
      <c r="F52" s="137"/>
      <c r="G52" s="137"/>
    </row>
    <row r="53" customFormat="false" ht="13.9" hidden="false" customHeight="false" outlineLevel="0" collapsed="false">
      <c r="A53" s="9" t="str">
        <f aca="false">F44</f>
        <v>Осы</v>
      </c>
      <c r="B53" s="7" t="str">
        <f aca="false">F45</f>
        <v>-</v>
      </c>
      <c r="C53" s="137"/>
      <c r="D53" s="137"/>
      <c r="E53" s="137"/>
      <c r="F53" s="137"/>
      <c r="G53" s="137"/>
    </row>
    <row r="54" customFormat="false" ht="27.85" hidden="false" customHeight="false" outlineLevel="0" collapsed="false">
      <c r="A54" s="9" t="str">
        <f aca="false">G44</f>
        <v>Пищевая моль</v>
      </c>
      <c r="B54" s="7" t="str">
        <f aca="false">G45</f>
        <v>-</v>
      </c>
      <c r="C54" s="137"/>
      <c r="D54" s="137"/>
      <c r="E54" s="137"/>
      <c r="F54" s="137"/>
      <c r="G54" s="137"/>
    </row>
    <row r="55" customFormat="false" ht="13.9" hidden="false" customHeight="true" outlineLevel="0" collapsed="false">
      <c r="A55" s="143" t="s">
        <v>331</v>
      </c>
      <c r="B55" s="143"/>
      <c r="C55" s="143"/>
      <c r="D55" s="143"/>
      <c r="E55" s="143"/>
      <c r="F55" s="143"/>
      <c r="G55" s="143"/>
    </row>
    <row r="56" customFormat="false" ht="13.9" hidden="false" customHeight="true" outlineLevel="0" collapsed="false">
      <c r="A56" s="2" t="s">
        <v>332</v>
      </c>
      <c r="B56" s="2"/>
      <c r="C56" s="2"/>
      <c r="D56" s="2"/>
      <c r="E56" s="2"/>
      <c r="F56" s="2"/>
      <c r="G56" s="2"/>
    </row>
    <row r="57" customFormat="false" ht="13.9" hidden="false" customHeight="true" outlineLevel="0" collapsed="false">
      <c r="A57" s="138" t="s">
        <v>359</v>
      </c>
      <c r="B57" s="138"/>
      <c r="C57" s="138"/>
      <c r="D57" s="138"/>
      <c r="E57" s="138"/>
      <c r="F57" s="138"/>
      <c r="G57" s="138"/>
    </row>
    <row r="58" customFormat="false" ht="52.7" hidden="false" customHeight="false" outlineLevel="0" collapsed="false">
      <c r="A58" s="139" t="s">
        <v>360</v>
      </c>
      <c r="B58" s="139" t="s">
        <v>351</v>
      </c>
      <c r="C58" s="139" t="s">
        <v>352</v>
      </c>
      <c r="D58" s="139" t="s">
        <v>353</v>
      </c>
      <c r="E58" s="139" t="s">
        <v>354</v>
      </c>
      <c r="F58" s="139" t="s">
        <v>355</v>
      </c>
      <c r="G58" s="139" t="s">
        <v>356</v>
      </c>
    </row>
    <row r="59" customFormat="false" ht="13.9" hidden="false" customHeight="false" outlineLevel="0" collapsed="false">
      <c r="A59" s="7" t="s">
        <v>44</v>
      </c>
      <c r="B59" s="7" t="s">
        <v>44</v>
      </c>
      <c r="C59" s="7" t="s">
        <v>44</v>
      </c>
      <c r="D59" s="7" t="s">
        <v>44</v>
      </c>
      <c r="E59" s="7" t="s">
        <v>44</v>
      </c>
      <c r="F59" s="7" t="s">
        <v>44</v>
      </c>
      <c r="G59" s="7" t="s">
        <v>44</v>
      </c>
    </row>
    <row r="60" customFormat="false" ht="13.9" hidden="false" customHeight="false" outlineLevel="0" collapsed="false">
      <c r="A60" s="7" t="s">
        <v>44</v>
      </c>
      <c r="B60" s="7" t="s">
        <v>44</v>
      </c>
      <c r="C60" s="7" t="s">
        <v>44</v>
      </c>
      <c r="D60" s="7" t="s">
        <v>44</v>
      </c>
      <c r="E60" s="7" t="s">
        <v>44</v>
      </c>
      <c r="F60" s="7" t="s">
        <v>44</v>
      </c>
      <c r="G60" s="7" t="s">
        <v>44</v>
      </c>
    </row>
    <row r="61" customFormat="false" ht="13.9" hidden="false" customHeight="false" outlineLevel="0" collapsed="false">
      <c r="A61" s="7" t="s">
        <v>44</v>
      </c>
      <c r="B61" s="7" t="s">
        <v>44</v>
      </c>
      <c r="C61" s="7" t="s">
        <v>44</v>
      </c>
      <c r="D61" s="7" t="s">
        <v>44</v>
      </c>
      <c r="E61" s="7" t="s">
        <v>44</v>
      </c>
      <c r="F61" s="7" t="s">
        <v>44</v>
      </c>
      <c r="G61" s="7" t="s">
        <v>44</v>
      </c>
    </row>
    <row r="62" customFormat="false" ht="13.9" hidden="false" customHeight="false" outlineLevel="0" collapsed="false">
      <c r="A62" s="7" t="s">
        <v>44</v>
      </c>
      <c r="B62" s="7" t="s">
        <v>44</v>
      </c>
      <c r="C62" s="7" t="s">
        <v>44</v>
      </c>
      <c r="D62" s="7" t="s">
        <v>44</v>
      </c>
      <c r="E62" s="7" t="s">
        <v>44</v>
      </c>
      <c r="F62" s="7" t="s">
        <v>44</v>
      </c>
      <c r="G62" s="7" t="s">
        <v>44</v>
      </c>
    </row>
    <row r="63" customFormat="false" ht="13.9" hidden="false" customHeight="false" outlineLevel="0" collapsed="false">
      <c r="A63" s="7" t="s">
        <v>44</v>
      </c>
      <c r="B63" s="7" t="s">
        <v>44</v>
      </c>
      <c r="C63" s="7" t="s">
        <v>44</v>
      </c>
      <c r="D63" s="7" t="s">
        <v>44</v>
      </c>
      <c r="E63" s="7" t="s">
        <v>44</v>
      </c>
      <c r="F63" s="7" t="s">
        <v>44</v>
      </c>
      <c r="G63" s="7" t="s">
        <v>44</v>
      </c>
    </row>
    <row r="64" customFormat="false" ht="13.9" hidden="false" customHeight="true" outlineLevel="0" collapsed="false">
      <c r="A64" s="143" t="s">
        <v>322</v>
      </c>
      <c r="B64" s="143"/>
      <c r="C64" s="143"/>
      <c r="D64" s="143"/>
      <c r="E64" s="143"/>
      <c r="F64" s="143"/>
      <c r="G64" s="143"/>
    </row>
    <row r="65" customFormat="false" ht="13.9" hidden="false" customHeight="false" outlineLevel="0" collapsed="false">
      <c r="A65" s="139" t="s">
        <v>323</v>
      </c>
      <c r="B65" s="139" t="s">
        <v>324</v>
      </c>
      <c r="C65" s="103"/>
      <c r="D65" s="103"/>
      <c r="E65" s="103"/>
      <c r="F65" s="103"/>
      <c r="G65" s="103"/>
    </row>
    <row r="66" customFormat="false" ht="13.8" hidden="false" customHeight="false" outlineLevel="0" collapsed="false">
      <c r="A66" s="150" t="s">
        <v>357</v>
      </c>
      <c r="B66" s="150"/>
      <c r="C66" s="103"/>
      <c r="D66" s="103"/>
      <c r="E66" s="103"/>
      <c r="F66" s="103"/>
      <c r="G66" s="103"/>
    </row>
    <row r="67" customFormat="false" ht="13.9" hidden="false" customHeight="false" outlineLevel="0" collapsed="false">
      <c r="A67" s="9" t="s">
        <v>351</v>
      </c>
      <c r="B67" s="7" t="n">
        <f aca="false">SUM(B59:B63)</f>
        <v>0</v>
      </c>
      <c r="C67" s="103"/>
      <c r="D67" s="103"/>
      <c r="E67" s="103"/>
      <c r="F67" s="103"/>
      <c r="G67" s="103"/>
    </row>
    <row r="68" customFormat="false" ht="13.9" hidden="false" customHeight="false" outlineLevel="0" collapsed="false">
      <c r="A68" s="9" t="s">
        <v>352</v>
      </c>
      <c r="B68" s="7" t="n">
        <f aca="false">SUM(C59:C63)</f>
        <v>0</v>
      </c>
      <c r="C68" s="103"/>
      <c r="D68" s="103"/>
      <c r="E68" s="103"/>
      <c r="F68" s="103"/>
      <c r="G68" s="103"/>
    </row>
    <row r="69" customFormat="false" ht="27.85" hidden="false" customHeight="false" outlineLevel="0" collapsed="false">
      <c r="A69" s="9" t="str">
        <f aca="false">D58</f>
        <v>Златоглазки</v>
      </c>
      <c r="B69" s="7" t="n">
        <f aca="false">SUM(D59:D63)</f>
        <v>0</v>
      </c>
      <c r="C69" s="103"/>
      <c r="D69" s="103"/>
      <c r="E69" s="103"/>
      <c r="F69" s="103"/>
      <c r="G69" s="103"/>
    </row>
    <row r="70" customFormat="false" ht="13.9" hidden="false" customHeight="false" outlineLevel="0" collapsed="false">
      <c r="A70" s="9" t="str">
        <f aca="false">E58</f>
        <v>Комары</v>
      </c>
      <c r="B70" s="7" t="n">
        <f aca="false">SUM(E59:E63)</f>
        <v>0</v>
      </c>
      <c r="C70" s="103"/>
      <c r="D70" s="103"/>
      <c r="E70" s="103"/>
      <c r="F70" s="103"/>
      <c r="G70" s="103"/>
    </row>
    <row r="71" customFormat="false" ht="13.9" hidden="false" customHeight="false" outlineLevel="0" collapsed="false">
      <c r="A71" s="9" t="str">
        <f aca="false">F58</f>
        <v>Осы</v>
      </c>
      <c r="B71" s="7" t="n">
        <f aca="false">SUM(F59:F63)</f>
        <v>0</v>
      </c>
      <c r="C71" s="103"/>
      <c r="D71" s="103"/>
      <c r="E71" s="103"/>
      <c r="F71" s="103"/>
      <c r="G71" s="103"/>
    </row>
    <row r="72" customFormat="false" ht="27.85" hidden="false" customHeight="false" outlineLevel="0" collapsed="false">
      <c r="A72" s="9" t="str">
        <f aca="false">G58</f>
        <v>Пищевая моль</v>
      </c>
      <c r="B72" s="7" t="n">
        <f aca="false">SUM(G59:G63)</f>
        <v>0</v>
      </c>
      <c r="C72" s="103"/>
      <c r="D72" s="103"/>
      <c r="E72" s="103"/>
      <c r="F72" s="103"/>
      <c r="G72" s="103"/>
    </row>
    <row r="73" customFormat="false" ht="13.9" hidden="false" customHeight="false" outlineLevel="0" collapsed="false">
      <c r="A73" s="141" t="s">
        <v>44</v>
      </c>
      <c r="B73" s="151"/>
      <c r="C73" s="151"/>
      <c r="D73" s="151"/>
      <c r="E73" s="151"/>
      <c r="F73" s="151"/>
      <c r="G73" s="152"/>
    </row>
    <row r="74" customFormat="false" ht="13.9" hidden="false" customHeight="true" outlineLevel="0" collapsed="false">
      <c r="A74" s="143" t="s">
        <v>331</v>
      </c>
      <c r="B74" s="143"/>
      <c r="C74" s="143"/>
      <c r="D74" s="143"/>
      <c r="E74" s="143"/>
      <c r="F74" s="143"/>
      <c r="G74" s="143"/>
    </row>
    <row r="75" customFormat="false" ht="13.9" hidden="false" customHeight="true" outlineLevel="0" collapsed="false">
      <c r="A75" s="141" t="s">
        <v>332</v>
      </c>
      <c r="B75" s="141"/>
      <c r="C75" s="141"/>
      <c r="D75" s="141"/>
      <c r="E75" s="141"/>
      <c r="F75" s="141"/>
      <c r="G75" s="141"/>
    </row>
    <row r="76" customFormat="false" ht="13.9" hidden="false" customHeight="true" outlineLevel="0" collapsed="false">
      <c r="A76" s="138" t="s">
        <v>364</v>
      </c>
      <c r="B76" s="138"/>
      <c r="C76" s="138"/>
      <c r="D76" s="138"/>
      <c r="E76" s="138"/>
      <c r="F76" s="138"/>
      <c r="G76" s="138"/>
    </row>
    <row r="77" customFormat="false" ht="52.7" hidden="false" customHeight="true" outlineLevel="0" collapsed="false">
      <c r="A77" s="139" t="s">
        <v>365</v>
      </c>
      <c r="B77" s="139"/>
      <c r="C77" s="139" t="s">
        <v>404</v>
      </c>
      <c r="D77" s="139" t="s">
        <v>49</v>
      </c>
      <c r="E77" s="139" t="s">
        <v>367</v>
      </c>
      <c r="F77" s="139"/>
      <c r="G77" s="139" t="s">
        <v>406</v>
      </c>
    </row>
    <row r="78" customFormat="false" ht="13.9" hidden="false" customHeight="true" outlineLevel="0" collapsed="false">
      <c r="A78" s="7" t="s">
        <v>369</v>
      </c>
      <c r="B78" s="7"/>
      <c r="C78" s="154" t="s">
        <v>400</v>
      </c>
      <c r="D78" s="7" t="s">
        <v>370</v>
      </c>
      <c r="E78" s="7" t="s">
        <v>371</v>
      </c>
      <c r="F78" s="7"/>
      <c r="G78" s="155" t="n">
        <f aca="false">92*0.002</f>
        <v>0.184</v>
      </c>
    </row>
    <row r="79" customFormat="false" ht="27.85" hidden="false" customHeight="false" outlineLevel="0" collapsed="false">
      <c r="A79" s="7"/>
      <c r="B79" s="7"/>
      <c r="C79" s="145" t="s">
        <v>25</v>
      </c>
      <c r="D79" s="7"/>
      <c r="E79" s="7"/>
      <c r="F79" s="7"/>
      <c r="G79" s="155"/>
    </row>
    <row r="80" customFormat="false" ht="13.9" hidden="false" customHeight="true" outlineLevel="0" collapsed="false">
      <c r="A80" s="2" t="s">
        <v>372</v>
      </c>
      <c r="B80" s="2"/>
      <c r="C80" s="14" t="s">
        <v>44</v>
      </c>
      <c r="D80" s="156" t="s">
        <v>44</v>
      </c>
      <c r="E80" s="7" t="s">
        <v>44</v>
      </c>
      <c r="F80" s="7"/>
      <c r="G80" s="157" t="s">
        <v>44</v>
      </c>
    </row>
    <row r="81" customFormat="false" ht="13.9" hidden="false" customHeight="false" outlineLevel="0" collapsed="false">
      <c r="A81" s="2"/>
      <c r="B81" s="2"/>
      <c r="C81" s="7" t="s">
        <v>44</v>
      </c>
      <c r="D81" s="156"/>
      <c r="E81" s="7"/>
      <c r="F81" s="7"/>
      <c r="G81" s="157"/>
    </row>
    <row r="82" customFormat="false" ht="27.85" hidden="false" customHeight="true" outlineLevel="0" collapsed="false">
      <c r="A82" s="2" t="s">
        <v>358</v>
      </c>
      <c r="B82" s="2"/>
      <c r="C82" s="158" t="s">
        <v>44</v>
      </c>
      <c r="D82" s="7" t="s">
        <v>44</v>
      </c>
      <c r="E82" s="7" t="s">
        <v>44</v>
      </c>
      <c r="F82" s="7"/>
      <c r="G82" s="7" t="s">
        <v>44</v>
      </c>
    </row>
    <row r="83" customFormat="false" ht="13.9" hidden="false" customHeight="true" outlineLevel="0" collapsed="false">
      <c r="A83" s="7" t="s">
        <v>374</v>
      </c>
      <c r="B83" s="7"/>
      <c r="C83" s="158" t="s">
        <v>44</v>
      </c>
      <c r="D83" s="7" t="s">
        <v>44</v>
      </c>
      <c r="E83" s="7" t="s">
        <v>44</v>
      </c>
      <c r="F83" s="7"/>
      <c r="G83" s="7" t="s">
        <v>44</v>
      </c>
    </row>
    <row r="84" customFormat="false" ht="22.85" hidden="false" customHeight="true" outlineLevel="0" collapsed="false">
      <c r="A84" s="7"/>
      <c r="B84" s="7"/>
      <c r="C84" s="158" t="s">
        <v>44</v>
      </c>
      <c r="D84" s="7"/>
      <c r="E84" s="7"/>
      <c r="F84" s="7"/>
      <c r="G84" s="7"/>
    </row>
    <row r="85" customFormat="false" ht="13.9" hidden="false" customHeight="true" outlineLevel="0" collapsed="false">
      <c r="A85" s="2" t="s">
        <v>375</v>
      </c>
      <c r="B85" s="2"/>
      <c r="C85" s="28" t="s">
        <v>44</v>
      </c>
      <c r="D85" s="28" t="s">
        <v>44</v>
      </c>
      <c r="E85" s="28" t="s">
        <v>44</v>
      </c>
      <c r="F85" s="28"/>
      <c r="G85" s="28" t="s">
        <v>44</v>
      </c>
    </row>
    <row r="86" customFormat="false" ht="13.9" hidden="false" customHeight="false" outlineLevel="0" collapsed="false">
      <c r="A86" s="2"/>
      <c r="B86" s="2"/>
      <c r="C86" s="28" t="s">
        <v>44</v>
      </c>
      <c r="D86" s="28"/>
      <c r="E86" s="28"/>
      <c r="F86" s="28"/>
      <c r="G86" s="28"/>
    </row>
    <row r="87" customFormat="false" ht="12.8" hidden="false" customHeight="true" outlineLevel="0" collapsed="false">
      <c r="A87" s="159" t="s">
        <v>376</v>
      </c>
      <c r="B87" s="159"/>
      <c r="C87" s="28" t="s">
        <v>44</v>
      </c>
      <c r="D87" s="28" t="s">
        <v>44</v>
      </c>
      <c r="E87" s="28" t="s">
        <v>44</v>
      </c>
      <c r="F87" s="28"/>
      <c r="G87" s="28" t="s">
        <v>44</v>
      </c>
    </row>
    <row r="88" customFormat="false" ht="12.8" hidden="false" customHeight="false" outlineLevel="0" collapsed="false">
      <c r="A88" s="159"/>
      <c r="B88" s="159"/>
      <c r="C88" s="28"/>
      <c r="D88" s="28"/>
      <c r="E88" s="28"/>
      <c r="F88" s="28"/>
      <c r="G88" s="28"/>
    </row>
    <row r="89" customFormat="false" ht="13.9" hidden="false" customHeight="true" outlineLevel="0" collapsed="false">
      <c r="A89" s="28" t="s">
        <v>377</v>
      </c>
      <c r="B89" s="28"/>
      <c r="C89" s="28" t="s">
        <v>44</v>
      </c>
      <c r="D89" s="28" t="s">
        <v>44</v>
      </c>
      <c r="E89" s="28" t="s">
        <v>44</v>
      </c>
      <c r="F89" s="28"/>
      <c r="G89" s="28" t="s">
        <v>44</v>
      </c>
    </row>
    <row r="90" customFormat="false" ht="27.85" hidden="false" customHeight="false" outlineLevel="0" collapsed="false">
      <c r="A90" s="28"/>
      <c r="B90" s="28"/>
      <c r="C90" s="28" t="s">
        <v>44</v>
      </c>
      <c r="D90" s="28"/>
      <c r="E90" s="28"/>
      <c r="F90" s="28"/>
      <c r="G90" s="28"/>
    </row>
    <row r="91" customFormat="false" ht="13.9" hidden="false" customHeight="true" outlineLevel="0" collapsed="false">
      <c r="A91" s="138" t="s">
        <v>380</v>
      </c>
      <c r="B91" s="138"/>
      <c r="C91" s="138"/>
      <c r="D91" s="138"/>
      <c r="E91" s="138"/>
      <c r="F91" s="138"/>
      <c r="G91" s="138"/>
    </row>
    <row r="92" customFormat="false" ht="27.85" hidden="false" customHeight="true" outlineLevel="0" collapsed="false">
      <c r="A92" s="141" t="s">
        <v>381</v>
      </c>
      <c r="B92" s="141"/>
      <c r="C92" s="141"/>
      <c r="D92" s="141"/>
      <c r="E92" s="141"/>
      <c r="F92" s="7" t="s">
        <v>44</v>
      </c>
      <c r="G92" s="7"/>
    </row>
    <row r="93" customFormat="false" ht="13.9" hidden="false" customHeight="true" outlineLevel="0" collapsed="false">
      <c r="A93" s="141" t="s">
        <v>382</v>
      </c>
      <c r="B93" s="141"/>
      <c r="C93" s="141"/>
      <c r="D93" s="141"/>
      <c r="E93" s="141"/>
      <c r="F93" s="7" t="n">
        <v>69</v>
      </c>
      <c r="G93" s="7"/>
    </row>
    <row r="94" customFormat="false" ht="13.9" hidden="false" customHeight="true" outlineLevel="0" collapsed="false">
      <c r="A94" s="160" t="s">
        <v>383</v>
      </c>
      <c r="B94" s="160"/>
      <c r="C94" s="160"/>
      <c r="D94" s="160"/>
      <c r="E94" s="160"/>
      <c r="F94" s="7" t="s">
        <v>44</v>
      </c>
      <c r="G94" s="7"/>
    </row>
    <row r="95" customFormat="false" ht="13.9" hidden="false" customHeight="true" outlineLevel="0" collapsed="false">
      <c r="A95" s="141" t="s">
        <v>384</v>
      </c>
      <c r="B95" s="141"/>
      <c r="C95" s="141"/>
      <c r="D95" s="141"/>
      <c r="E95" s="141"/>
      <c r="F95" s="98" t="s">
        <v>385</v>
      </c>
      <c r="G95" s="98"/>
    </row>
    <row r="96" customFormat="false" ht="13.9" hidden="false" customHeight="true" outlineLevel="0" collapsed="false">
      <c r="A96" s="138" t="s">
        <v>386</v>
      </c>
      <c r="B96" s="138"/>
      <c r="C96" s="138"/>
      <c r="D96" s="138"/>
      <c r="E96" s="138"/>
      <c r="F96" s="138"/>
      <c r="G96" s="138"/>
    </row>
    <row r="97" customFormat="false" ht="27.85" hidden="false" customHeight="true" outlineLevel="0" collapsed="false">
      <c r="A97" s="9" t="s">
        <v>387</v>
      </c>
      <c r="B97" s="9"/>
      <c r="C97" s="9"/>
      <c r="D97" s="9"/>
      <c r="E97" s="9"/>
      <c r="F97" s="9"/>
      <c r="G97" s="9"/>
    </row>
    <row r="98" customFormat="false" ht="12.8" hidden="false" customHeight="true" outlineLevel="0" collapsed="false">
      <c r="A98" s="98" t="s">
        <v>388</v>
      </c>
      <c r="B98" s="98"/>
      <c r="C98" s="98"/>
      <c r="D98" s="98" t="s">
        <v>389</v>
      </c>
      <c r="E98" s="98"/>
      <c r="F98" s="98"/>
      <c r="G98" s="98"/>
    </row>
    <row r="99" customFormat="false" ht="12.8" hidden="false" customHeight="false" outlineLevel="0" collapsed="false">
      <c r="A99" s="98"/>
      <c r="B99" s="98"/>
      <c r="C99" s="98"/>
      <c r="D99" s="98"/>
      <c r="E99" s="98"/>
      <c r="F99" s="98"/>
      <c r="G99" s="98"/>
    </row>
  </sheetData>
  <mergeCells count="87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7:G27"/>
    <mergeCell ref="A32:B32"/>
    <mergeCell ref="A40:G40"/>
    <mergeCell ref="A41:G41"/>
    <mergeCell ref="A42:G42"/>
    <mergeCell ref="A43:G43"/>
    <mergeCell ref="A46:G46"/>
    <mergeCell ref="A48:B48"/>
    <mergeCell ref="A55:G55"/>
    <mergeCell ref="A56:G56"/>
    <mergeCell ref="A57:G57"/>
    <mergeCell ref="A64:G64"/>
    <mergeCell ref="A66:B66"/>
    <mergeCell ref="A74:G74"/>
    <mergeCell ref="A75:G75"/>
    <mergeCell ref="A76:G76"/>
    <mergeCell ref="A77:B77"/>
    <mergeCell ref="E77:F77"/>
    <mergeCell ref="A78:B79"/>
    <mergeCell ref="D78:D79"/>
    <mergeCell ref="E78:F79"/>
    <mergeCell ref="G78:G79"/>
    <mergeCell ref="A80:B81"/>
    <mergeCell ref="D80:D81"/>
    <mergeCell ref="E80:F81"/>
    <mergeCell ref="G80:G81"/>
    <mergeCell ref="A82:B82"/>
    <mergeCell ref="E82:F82"/>
    <mergeCell ref="A83:B84"/>
    <mergeCell ref="D83:D84"/>
    <mergeCell ref="E83:F84"/>
    <mergeCell ref="G83:G84"/>
    <mergeCell ref="A85:B86"/>
    <mergeCell ref="D85:D86"/>
    <mergeCell ref="E85:F86"/>
    <mergeCell ref="G85:G86"/>
    <mergeCell ref="A87:B88"/>
    <mergeCell ref="C87:C88"/>
    <mergeCell ref="D87:D88"/>
    <mergeCell ref="E87:F88"/>
    <mergeCell ref="G87:G88"/>
    <mergeCell ref="A89:B90"/>
    <mergeCell ref="D89:D90"/>
    <mergeCell ref="E89:F90"/>
    <mergeCell ref="G89:G90"/>
    <mergeCell ref="A91:G91"/>
    <mergeCell ref="A92:E92"/>
    <mergeCell ref="F92:G92"/>
    <mergeCell ref="A93:E93"/>
    <mergeCell ref="F93:G93"/>
    <mergeCell ref="A94:E94"/>
    <mergeCell ref="F94:G94"/>
    <mergeCell ref="A95:E95"/>
    <mergeCell ref="F95:G95"/>
    <mergeCell ref="A96:G96"/>
    <mergeCell ref="A97:G97"/>
    <mergeCell ref="A98:A99"/>
    <mergeCell ref="B98:C99"/>
    <mergeCell ref="D98:E99"/>
    <mergeCell ref="F98:G9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6"/>
  <sheetViews>
    <sheetView showFormulas="false" showGridLines="true" showRowColHeaders="true" showZeros="true" rightToLeft="false" tabSelected="false" showOutlineSymbols="true" defaultGridColor="true" view="pageBreakPreview" topLeftCell="A61" colorId="64" zoomScale="75" zoomScaleNormal="75" zoomScalePageLayoutView="75" workbookViewId="0">
      <selection pane="topLeft" activeCell="E82" activeCellId="0" sqref="E82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3.63"/>
    <col collapsed="false" customWidth="true" hidden="false" outlineLevel="0" max="2" min="2" style="1" width="19.81"/>
    <col collapsed="false" customWidth="true" hidden="false" outlineLevel="0" max="3" min="3" style="1" width="16.86"/>
    <col collapsed="false" customWidth="true" hidden="false" outlineLevel="0" max="4" min="4" style="1" width="18.95"/>
    <col collapsed="false" customWidth="true" hidden="false" outlineLevel="0" max="5" min="5" style="1" width="20.31"/>
    <col collapsed="false" customWidth="false" hidden="false" outlineLevel="0" max="6" min="6" style="1" width="10.72"/>
    <col collapsed="false" customWidth="true" hidden="false" outlineLevel="0" max="7" min="7" style="1" width="15.87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3.9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27.85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27.85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27.85" hidden="false" customHeight="false" outlineLevel="0" collapsed="false">
      <c r="A5" s="135" t="s">
        <v>310</v>
      </c>
      <c r="B5" s="136" t="n">
        <f aca="false">'3 конт дез (3)'!B5</f>
        <v>45560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9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9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9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52.7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9" hidden="false" customHeight="true" outlineLevel="0" collapsed="false">
      <c r="A11" s="98" t="s">
        <v>44</v>
      </c>
      <c r="B11" s="98" t="n">
        <v>3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9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52.7" hidden="false" customHeight="true" outlineLevel="0" collapsed="false">
      <c r="A14" s="24" t="s">
        <v>314</v>
      </c>
      <c r="B14" s="139" t="s">
        <v>315</v>
      </c>
      <c r="C14" s="139" t="s">
        <v>316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39.8" hidden="false" customHeight="true" outlineLevel="0" collapsed="false">
      <c r="A15" s="141" t="s">
        <v>321</v>
      </c>
      <c r="B15" s="5" t="s">
        <v>44</v>
      </c>
      <c r="C15" s="5" t="s">
        <v>44</v>
      </c>
      <c r="D15" s="5" t="s">
        <v>44</v>
      </c>
      <c r="E15" s="142" t="s">
        <v>44</v>
      </c>
      <c r="F15" s="7" t="s">
        <v>44</v>
      </c>
      <c r="G15" s="7"/>
    </row>
    <row r="16" customFormat="false" ht="13.9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3.9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9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9" hidden="false" customHeight="false" outlineLevel="0" collapsed="false">
      <c r="A19" s="9" t="s">
        <v>326</v>
      </c>
      <c r="B19" s="5" t="str">
        <f aca="false">F15</f>
        <v>-</v>
      </c>
      <c r="C19" s="137"/>
      <c r="D19" s="137"/>
      <c r="E19" s="137"/>
      <c r="F19" s="137"/>
      <c r="G19" s="137"/>
    </row>
    <row r="20" customFormat="false" ht="13.9" hidden="false" customHeight="false" outlineLevel="0" collapsed="false">
      <c r="A20" s="9" t="s">
        <v>327</v>
      </c>
      <c r="B20" s="5" t="str">
        <f aca="false">B19</f>
        <v>-</v>
      </c>
      <c r="C20" s="137"/>
      <c r="D20" s="137"/>
      <c r="E20" s="137"/>
      <c r="F20" s="137"/>
      <c r="G20" s="137"/>
    </row>
    <row r="21" customFormat="false" ht="13.9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9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9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9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4.15" hidden="false" customHeight="true" outlineLevel="0" collapsed="false">
      <c r="A25" s="141" t="s">
        <v>369</v>
      </c>
      <c r="B25" s="141"/>
      <c r="C25" s="141"/>
      <c r="D25" s="141"/>
      <c r="E25" s="141"/>
      <c r="F25" s="141"/>
      <c r="G25" s="141"/>
    </row>
    <row r="26" customFormat="false" ht="13.9" hidden="false" customHeight="true" outlineLevel="0" collapsed="false">
      <c r="A26" s="153" t="s">
        <v>362</v>
      </c>
      <c r="B26" s="153"/>
      <c r="C26" s="153"/>
      <c r="D26" s="153"/>
      <c r="E26" s="153"/>
      <c r="F26" s="153"/>
      <c r="G26" s="153"/>
    </row>
    <row r="27" customFormat="false" ht="13.9" hidden="false" customHeight="true" outlineLevel="0" collapsed="false">
      <c r="A27" s="141" t="s">
        <v>403</v>
      </c>
      <c r="B27" s="141"/>
      <c r="C27" s="141"/>
      <c r="D27" s="141"/>
      <c r="E27" s="141"/>
      <c r="F27" s="141"/>
      <c r="G27" s="141"/>
    </row>
    <row r="28" customFormat="false" ht="13.9" hidden="false" customHeight="true" outlineLevel="0" collapsed="false">
      <c r="A28" s="138" t="s">
        <v>333</v>
      </c>
      <c r="B28" s="138"/>
      <c r="C28" s="138"/>
      <c r="D28" s="138"/>
      <c r="E28" s="138"/>
      <c r="F28" s="138"/>
      <c r="G28" s="138"/>
    </row>
    <row r="29" customFormat="false" ht="14.15" hidden="false" customHeight="false" outlineLevel="0" collapsed="false">
      <c r="A29" s="139" t="s">
        <v>315</v>
      </c>
      <c r="B29" s="9" t="s">
        <v>335</v>
      </c>
      <c r="C29" s="9" t="s">
        <v>336</v>
      </c>
      <c r="D29" s="9" t="s">
        <v>337</v>
      </c>
      <c r="E29" s="9" t="s">
        <v>338</v>
      </c>
      <c r="F29" s="9" t="s">
        <v>339</v>
      </c>
      <c r="G29" s="9" t="s">
        <v>340</v>
      </c>
    </row>
    <row r="30" customFormat="false" ht="13.9" hidden="false" customHeight="false" outlineLevel="0" collapsed="false">
      <c r="A30" s="5" t="n">
        <v>3</v>
      </c>
      <c r="B30" s="5" t="s">
        <v>44</v>
      </c>
      <c r="C30" s="5" t="s">
        <v>44</v>
      </c>
      <c r="D30" s="5" t="s">
        <v>44</v>
      </c>
      <c r="E30" s="5" t="s">
        <v>44</v>
      </c>
      <c r="F30" s="5" t="s">
        <v>44</v>
      </c>
      <c r="G30" s="5" t="s">
        <v>44</v>
      </c>
    </row>
    <row r="31" customFormat="false" ht="13.9" hidden="false" customHeight="true" outlineLevel="0" collapsed="false">
      <c r="A31" s="143" t="s">
        <v>322</v>
      </c>
      <c r="B31" s="143"/>
      <c r="C31" s="143"/>
      <c r="D31" s="143"/>
      <c r="E31" s="143"/>
      <c r="F31" s="143"/>
      <c r="G31" s="143"/>
    </row>
    <row r="32" customFormat="false" ht="13.9" hidden="false" customHeight="false" outlineLevel="0" collapsed="false">
      <c r="A32" s="139" t="s">
        <v>323</v>
      </c>
      <c r="B32" s="139" t="s">
        <v>324</v>
      </c>
      <c r="C32" s="103"/>
      <c r="D32" s="103"/>
      <c r="E32" s="103"/>
      <c r="F32" s="103"/>
      <c r="G32" s="103"/>
    </row>
    <row r="33" customFormat="false" ht="13.9" hidden="false" customHeight="true" outlineLevel="0" collapsed="false">
      <c r="A33" s="7" t="s">
        <v>347</v>
      </c>
      <c r="B33" s="7"/>
      <c r="C33" s="103"/>
      <c r="D33" s="103"/>
      <c r="E33" s="103"/>
      <c r="F33" s="103"/>
      <c r="G33" s="103"/>
    </row>
    <row r="34" customFormat="false" ht="13.9" hidden="false" customHeight="false" outlineLevel="0" collapsed="false">
      <c r="A34" s="9" t="s">
        <v>335</v>
      </c>
      <c r="B34" s="5" t="str">
        <f aca="false">B30</f>
        <v>-</v>
      </c>
      <c r="C34" s="103"/>
      <c r="D34" s="103"/>
      <c r="E34" s="103"/>
      <c r="F34" s="103"/>
      <c r="G34" s="103"/>
    </row>
    <row r="35" customFormat="false" ht="13.9" hidden="false" customHeight="false" outlineLevel="0" collapsed="false">
      <c r="A35" s="9" t="s">
        <v>336</v>
      </c>
      <c r="B35" s="5" t="str">
        <f aca="false">C30</f>
        <v>-</v>
      </c>
      <c r="C35" s="103"/>
      <c r="D35" s="103"/>
      <c r="E35" s="103"/>
      <c r="F35" s="103"/>
      <c r="G35" s="103"/>
    </row>
    <row r="36" customFormat="false" ht="13.9" hidden="false" customHeight="false" outlineLevel="0" collapsed="false">
      <c r="A36" s="9" t="s">
        <v>337</v>
      </c>
      <c r="B36" s="5" t="str">
        <f aca="false">D30</f>
        <v>-</v>
      </c>
      <c r="C36" s="146"/>
      <c r="D36" s="146"/>
      <c r="E36" s="146"/>
      <c r="F36" s="146"/>
      <c r="G36" s="103"/>
    </row>
    <row r="37" customFormat="false" ht="14.15" hidden="false" customHeight="false" outlineLevel="0" collapsed="false">
      <c r="A37" s="9" t="s">
        <v>338</v>
      </c>
      <c r="B37" s="5" t="str">
        <f aca="false">E30</f>
        <v>-</v>
      </c>
      <c r="C37" s="146"/>
      <c r="D37" s="146"/>
      <c r="E37" s="146"/>
      <c r="F37" s="146"/>
      <c r="G37" s="103"/>
    </row>
    <row r="38" customFormat="false" ht="14.15" hidden="false" customHeight="false" outlineLevel="0" collapsed="false">
      <c r="A38" s="9" t="s">
        <v>339</v>
      </c>
      <c r="B38" s="5" t="str">
        <f aca="false">F30</f>
        <v>-</v>
      </c>
      <c r="C38" s="146"/>
      <c r="D38" s="146"/>
      <c r="E38" s="146"/>
      <c r="F38" s="146"/>
      <c r="G38" s="103"/>
    </row>
    <row r="39" customFormat="false" ht="13.9" hidden="false" customHeight="false" outlineLevel="0" collapsed="false">
      <c r="A39" s="9" t="s">
        <v>340</v>
      </c>
      <c r="B39" s="5" t="str">
        <f aca="false">G30</f>
        <v>-</v>
      </c>
      <c r="C39" s="146"/>
      <c r="D39" s="146"/>
      <c r="E39" s="146"/>
      <c r="F39" s="146"/>
      <c r="G39" s="103"/>
    </row>
    <row r="40" customFormat="false" ht="13.9" hidden="false" customHeight="false" outlineLevel="0" collapsed="false">
      <c r="A40" s="9" t="s">
        <v>327</v>
      </c>
      <c r="B40" s="5" t="n">
        <f aca="false">SUM(B35:B39)</f>
        <v>0</v>
      </c>
      <c r="C40" s="146"/>
      <c r="D40" s="146"/>
      <c r="E40" s="146"/>
      <c r="F40" s="146"/>
      <c r="G40" s="103"/>
    </row>
    <row r="41" customFormat="false" ht="13.9" hidden="false" customHeight="true" outlineLevel="0" collapsed="false">
      <c r="A41" s="141" t="s">
        <v>44</v>
      </c>
      <c r="B41" s="141"/>
      <c r="C41" s="141"/>
      <c r="D41" s="141"/>
      <c r="E41" s="141"/>
      <c r="F41" s="141"/>
      <c r="G41" s="141"/>
    </row>
    <row r="42" customFormat="false" ht="13.9" hidden="false" customHeight="true" outlineLevel="0" collapsed="false">
      <c r="A42" s="143" t="s">
        <v>331</v>
      </c>
      <c r="B42" s="143"/>
      <c r="C42" s="143"/>
      <c r="D42" s="143"/>
      <c r="E42" s="143"/>
      <c r="F42" s="143"/>
      <c r="G42" s="143"/>
    </row>
    <row r="43" customFormat="false" ht="13.9" hidden="false" customHeight="true" outlineLevel="0" collapsed="false">
      <c r="A43" s="141" t="s">
        <v>332</v>
      </c>
      <c r="B43" s="141"/>
      <c r="C43" s="141"/>
      <c r="D43" s="141"/>
      <c r="E43" s="141"/>
      <c r="F43" s="141"/>
      <c r="G43" s="141"/>
    </row>
    <row r="44" customFormat="false" ht="13.9" hidden="false" customHeight="true" outlineLevel="0" collapsed="false">
      <c r="A44" s="138" t="s">
        <v>349</v>
      </c>
      <c r="B44" s="138"/>
      <c r="C44" s="138"/>
      <c r="D44" s="138"/>
      <c r="E44" s="138"/>
      <c r="F44" s="138"/>
      <c r="G44" s="138"/>
    </row>
    <row r="45" customFormat="false" ht="39.8" hidden="false" customHeight="false" outlineLevel="0" collapsed="false">
      <c r="A45" s="139" t="s">
        <v>350</v>
      </c>
      <c r="B45" s="139" t="s">
        <v>351</v>
      </c>
      <c r="C45" s="139" t="s">
        <v>352</v>
      </c>
      <c r="D45" s="139" t="s">
        <v>353</v>
      </c>
      <c r="E45" s="139" t="s">
        <v>354</v>
      </c>
      <c r="F45" s="139" t="s">
        <v>355</v>
      </c>
      <c r="G45" s="139" t="s">
        <v>356</v>
      </c>
    </row>
    <row r="46" customFormat="false" ht="13.9" hidden="false" customHeight="false" outlineLevel="0" collapsed="false">
      <c r="A46" s="147" t="s">
        <v>44</v>
      </c>
      <c r="B46" s="147" t="s">
        <v>44</v>
      </c>
      <c r="C46" s="147" t="s">
        <v>44</v>
      </c>
      <c r="D46" s="147" t="s">
        <v>44</v>
      </c>
      <c r="E46" s="147" t="s">
        <v>44</v>
      </c>
      <c r="F46" s="147" t="s">
        <v>44</v>
      </c>
      <c r="G46" s="147" t="s">
        <v>44</v>
      </c>
    </row>
    <row r="47" customFormat="false" ht="13.9" hidden="false" customHeight="true" outlineLevel="0" collapsed="false">
      <c r="A47" s="143" t="s">
        <v>322</v>
      </c>
      <c r="B47" s="143"/>
      <c r="C47" s="143"/>
      <c r="D47" s="143"/>
      <c r="E47" s="143"/>
      <c r="F47" s="143"/>
      <c r="G47" s="143"/>
    </row>
    <row r="48" customFormat="false" ht="13.9" hidden="false" customHeight="false" outlineLevel="0" collapsed="false">
      <c r="A48" s="139" t="s">
        <v>323</v>
      </c>
      <c r="B48" s="139" t="s">
        <v>324</v>
      </c>
      <c r="C48" s="137"/>
      <c r="D48" s="137"/>
      <c r="E48" s="137"/>
      <c r="F48" s="137"/>
      <c r="G48" s="137"/>
    </row>
    <row r="49" customFormat="false" ht="13.9" hidden="false" customHeight="true" outlineLevel="0" collapsed="false">
      <c r="A49" s="28" t="s">
        <v>357</v>
      </c>
      <c r="B49" s="28"/>
      <c r="C49" s="137"/>
      <c r="D49" s="137"/>
      <c r="E49" s="137"/>
      <c r="F49" s="137"/>
      <c r="G49" s="137"/>
    </row>
    <row r="50" customFormat="false" ht="13.9" hidden="false" customHeight="false" outlineLevel="0" collapsed="false">
      <c r="A50" s="9" t="s">
        <v>351</v>
      </c>
      <c r="B50" s="5" t="str">
        <f aca="false">B46</f>
        <v>-</v>
      </c>
      <c r="C50" s="137"/>
      <c r="D50" s="137"/>
      <c r="E50" s="137"/>
      <c r="F50" s="137"/>
      <c r="G50" s="137"/>
    </row>
    <row r="51" customFormat="false" ht="13.9" hidden="false" customHeight="false" outlineLevel="0" collapsed="false">
      <c r="A51" s="9" t="s">
        <v>352</v>
      </c>
      <c r="B51" s="5" t="str">
        <f aca="false">C46</f>
        <v>-</v>
      </c>
      <c r="C51" s="137"/>
      <c r="D51" s="137"/>
      <c r="E51" s="137"/>
      <c r="F51" s="137"/>
      <c r="G51" s="137"/>
    </row>
    <row r="52" customFormat="false" ht="27.85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7"/>
      <c r="D52" s="137"/>
      <c r="E52" s="137"/>
      <c r="F52" s="137"/>
      <c r="G52" s="137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7"/>
      <c r="D53" s="137"/>
      <c r="E53" s="137"/>
      <c r="F53" s="137"/>
      <c r="G53" s="137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7"/>
      <c r="D54" s="137"/>
      <c r="E54" s="137"/>
      <c r="F54" s="137"/>
      <c r="G54" s="137"/>
    </row>
    <row r="55" customFormat="false" ht="27.85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7"/>
      <c r="D55" s="137"/>
      <c r="E55" s="137"/>
      <c r="F55" s="137"/>
      <c r="G55" s="137"/>
    </row>
    <row r="56" customFormat="false" ht="13.9" hidden="false" customHeight="true" outlineLevel="0" collapsed="false">
      <c r="A56" s="143" t="s">
        <v>331</v>
      </c>
      <c r="B56" s="143"/>
      <c r="C56" s="143"/>
      <c r="D56" s="143"/>
      <c r="E56" s="143"/>
      <c r="F56" s="143"/>
      <c r="G56" s="143"/>
    </row>
    <row r="57" customFormat="false" ht="13.9" hidden="false" customHeight="true" outlineLevel="0" collapsed="false">
      <c r="A57" s="141" t="s">
        <v>332</v>
      </c>
      <c r="B57" s="141"/>
      <c r="C57" s="141"/>
      <c r="D57" s="141"/>
      <c r="E57" s="141"/>
      <c r="F57" s="141"/>
      <c r="G57" s="141"/>
    </row>
    <row r="58" customFormat="false" ht="13.9" hidden="false" customHeight="true" outlineLevel="0" collapsed="false">
      <c r="A58" s="138" t="s">
        <v>359</v>
      </c>
      <c r="B58" s="138"/>
      <c r="C58" s="138"/>
      <c r="D58" s="138"/>
      <c r="E58" s="138"/>
      <c r="F58" s="138"/>
      <c r="G58" s="138"/>
    </row>
    <row r="59" customFormat="false" ht="52.7" hidden="false" customHeight="false" outlineLevel="0" collapsed="false">
      <c r="A59" s="139" t="s">
        <v>360</v>
      </c>
      <c r="B59" s="139" t="s">
        <v>351</v>
      </c>
      <c r="C59" s="139" t="s">
        <v>352</v>
      </c>
      <c r="D59" s="139" t="s">
        <v>353</v>
      </c>
      <c r="E59" s="139" t="s">
        <v>354</v>
      </c>
      <c r="F59" s="139" t="s">
        <v>355</v>
      </c>
      <c r="G59" s="139" t="s">
        <v>356</v>
      </c>
    </row>
    <row r="60" customFormat="false" ht="13.9" hidden="false" customHeight="false" outlineLevel="0" collapsed="false">
      <c r="A60" s="5" t="s">
        <v>44</v>
      </c>
      <c r="B60" s="5" t="s">
        <v>44</v>
      </c>
      <c r="C60" s="5" t="s">
        <v>44</v>
      </c>
      <c r="D60" s="5" t="s">
        <v>44</v>
      </c>
      <c r="E60" s="5" t="s">
        <v>44</v>
      </c>
      <c r="F60" s="5" t="s">
        <v>44</v>
      </c>
      <c r="G60" s="5" t="s">
        <v>44</v>
      </c>
    </row>
    <row r="61" customFormat="false" ht="13.9" hidden="false" customHeight="true" outlineLevel="0" collapsed="false">
      <c r="A61" s="143" t="s">
        <v>322</v>
      </c>
      <c r="B61" s="143"/>
      <c r="C61" s="143"/>
      <c r="D61" s="143"/>
      <c r="E61" s="143"/>
      <c r="F61" s="143"/>
      <c r="G61" s="143"/>
    </row>
    <row r="62" customFormat="false" ht="13.9" hidden="false" customHeight="false" outlineLevel="0" collapsed="false">
      <c r="A62" s="139" t="s">
        <v>323</v>
      </c>
      <c r="B62" s="139" t="s">
        <v>324</v>
      </c>
      <c r="C62" s="103"/>
      <c r="D62" s="103"/>
      <c r="E62" s="103"/>
      <c r="F62" s="103"/>
      <c r="G62" s="103"/>
    </row>
    <row r="63" customFormat="false" ht="13.8" hidden="false" customHeight="false" outlineLevel="0" collapsed="false">
      <c r="A63" s="150" t="s">
        <v>357</v>
      </c>
      <c r="B63" s="150"/>
      <c r="C63" s="103"/>
      <c r="D63" s="103"/>
      <c r="E63" s="103"/>
      <c r="F63" s="103"/>
      <c r="G63" s="103"/>
    </row>
    <row r="64" customFormat="false" ht="13.9" hidden="false" customHeight="false" outlineLevel="0" collapsed="false">
      <c r="A64" s="9" t="s">
        <v>351</v>
      </c>
      <c r="B64" s="5" t="s">
        <v>44</v>
      </c>
      <c r="C64" s="103"/>
      <c r="D64" s="103"/>
      <c r="E64" s="103"/>
      <c r="F64" s="103"/>
      <c r="G64" s="103"/>
    </row>
    <row r="65" customFormat="false" ht="13.9" hidden="false" customHeight="false" outlineLevel="0" collapsed="false">
      <c r="A65" s="9" t="s">
        <v>352</v>
      </c>
      <c r="B65" s="5" t="s">
        <v>44</v>
      </c>
      <c r="C65" s="103"/>
      <c r="D65" s="103"/>
      <c r="E65" s="103"/>
      <c r="F65" s="103"/>
      <c r="G65" s="103"/>
    </row>
    <row r="66" customFormat="false" ht="27.85" hidden="false" customHeight="false" outlineLevel="0" collapsed="false">
      <c r="A66" s="9" t="str">
        <f aca="false">D59</f>
        <v>Златоглазки</v>
      </c>
      <c r="B66" s="5" t="s">
        <v>44</v>
      </c>
      <c r="C66" s="103"/>
      <c r="D66" s="103"/>
      <c r="E66" s="103"/>
      <c r="F66" s="103"/>
      <c r="G66" s="103"/>
    </row>
    <row r="67" customFormat="false" ht="13.9" hidden="false" customHeight="false" outlineLevel="0" collapsed="false">
      <c r="A67" s="9" t="str">
        <f aca="false">E59</f>
        <v>Комары</v>
      </c>
      <c r="B67" s="5" t="s">
        <v>44</v>
      </c>
      <c r="C67" s="103"/>
      <c r="D67" s="103"/>
      <c r="E67" s="103"/>
      <c r="F67" s="103"/>
      <c r="G67" s="103"/>
    </row>
    <row r="68" customFormat="false" ht="13.9" hidden="false" customHeight="false" outlineLevel="0" collapsed="false">
      <c r="A68" s="9" t="str">
        <f aca="false">F59</f>
        <v>Осы</v>
      </c>
      <c r="B68" s="5" t="s">
        <v>44</v>
      </c>
      <c r="C68" s="103"/>
      <c r="D68" s="103"/>
      <c r="E68" s="103"/>
      <c r="F68" s="103"/>
      <c r="G68" s="103"/>
    </row>
    <row r="69" customFormat="false" ht="27.85" hidden="false" customHeight="false" outlineLevel="0" collapsed="false">
      <c r="A69" s="9" t="str">
        <f aca="false">G59</f>
        <v>Пищевая моль</v>
      </c>
      <c r="B69" s="5" t="s">
        <v>44</v>
      </c>
      <c r="C69" s="103"/>
      <c r="D69" s="103"/>
      <c r="E69" s="103"/>
      <c r="F69" s="103"/>
      <c r="G69" s="103"/>
    </row>
    <row r="70" customFormat="false" ht="13.9" hidden="false" customHeight="false" outlineLevel="0" collapsed="false">
      <c r="A70" s="141" t="s">
        <v>44</v>
      </c>
      <c r="B70" s="151"/>
      <c r="C70" s="151"/>
      <c r="D70" s="151"/>
      <c r="E70" s="151"/>
      <c r="F70" s="151"/>
      <c r="G70" s="152"/>
    </row>
    <row r="71" customFormat="false" ht="13.9" hidden="false" customHeight="true" outlineLevel="0" collapsed="false">
      <c r="A71" s="143" t="s">
        <v>331</v>
      </c>
      <c r="B71" s="143"/>
      <c r="C71" s="143"/>
      <c r="D71" s="143"/>
      <c r="E71" s="143"/>
      <c r="F71" s="143"/>
      <c r="G71" s="143"/>
    </row>
    <row r="72" customFormat="false" ht="13.9" hidden="false" customHeight="true" outlineLevel="0" collapsed="false">
      <c r="A72" s="141" t="s">
        <v>332</v>
      </c>
      <c r="B72" s="141"/>
      <c r="C72" s="141"/>
      <c r="D72" s="141"/>
      <c r="E72" s="141"/>
      <c r="F72" s="141"/>
      <c r="G72" s="141"/>
    </row>
    <row r="73" customFormat="false" ht="13.9" hidden="false" customHeight="true" outlineLevel="0" collapsed="false">
      <c r="A73" s="138" t="s">
        <v>364</v>
      </c>
      <c r="B73" s="138"/>
      <c r="C73" s="138"/>
      <c r="D73" s="138"/>
      <c r="E73" s="138"/>
      <c r="F73" s="138"/>
      <c r="G73" s="138"/>
    </row>
    <row r="74" customFormat="false" ht="52.7" hidden="false" customHeight="true" outlineLevel="0" collapsed="false">
      <c r="A74" s="139" t="s">
        <v>365</v>
      </c>
      <c r="B74" s="139"/>
      <c r="C74" s="139" t="s">
        <v>404</v>
      </c>
      <c r="D74" s="139" t="s">
        <v>49</v>
      </c>
      <c r="E74" s="139" t="s">
        <v>367</v>
      </c>
      <c r="F74" s="139"/>
      <c r="G74" s="139" t="s">
        <v>402</v>
      </c>
    </row>
    <row r="75" customFormat="false" ht="13.9" hidden="false" customHeight="true" outlineLevel="0" collapsed="false">
      <c r="A75" s="7" t="s">
        <v>369</v>
      </c>
      <c r="B75" s="7"/>
      <c r="C75" s="154" t="s">
        <v>400</v>
      </c>
      <c r="D75" s="7" t="s">
        <v>370</v>
      </c>
      <c r="E75" s="7" t="s">
        <v>371</v>
      </c>
      <c r="F75" s="7"/>
      <c r="G75" s="155" t="n">
        <f aca="false">92*0.002</f>
        <v>0.184</v>
      </c>
    </row>
    <row r="76" customFormat="false" ht="13.9" hidden="false" customHeight="false" outlineLevel="0" collapsed="false">
      <c r="A76" s="7"/>
      <c r="B76" s="7"/>
      <c r="C76" s="145" t="s">
        <v>25</v>
      </c>
      <c r="D76" s="7"/>
      <c r="E76" s="7"/>
      <c r="F76" s="7"/>
      <c r="G76" s="155"/>
    </row>
    <row r="77" customFormat="false" ht="13.9" hidden="false" customHeight="true" outlineLevel="0" collapsed="false">
      <c r="A77" s="2" t="s">
        <v>372</v>
      </c>
      <c r="B77" s="2"/>
      <c r="C77" s="14" t="s">
        <v>44</v>
      </c>
      <c r="D77" s="156" t="s">
        <v>44</v>
      </c>
      <c r="E77" s="7" t="s">
        <v>44</v>
      </c>
      <c r="F77" s="7"/>
      <c r="G77" s="157" t="s">
        <v>44</v>
      </c>
    </row>
    <row r="78" customFormat="false" ht="13.9" hidden="false" customHeight="false" outlineLevel="0" collapsed="false">
      <c r="A78" s="2"/>
      <c r="B78" s="2"/>
      <c r="C78" s="5" t="s">
        <v>44</v>
      </c>
      <c r="D78" s="156"/>
      <c r="E78" s="7"/>
      <c r="F78" s="7"/>
      <c r="G78" s="157"/>
    </row>
    <row r="79" customFormat="false" ht="27.85" hidden="false" customHeight="true" outlineLevel="0" collapsed="false">
      <c r="A79" s="2" t="s">
        <v>358</v>
      </c>
      <c r="B79" s="2"/>
      <c r="C79" s="158" t="s">
        <v>44</v>
      </c>
      <c r="D79" s="5" t="s">
        <v>44</v>
      </c>
      <c r="E79" s="7" t="s">
        <v>44</v>
      </c>
      <c r="F79" s="7"/>
      <c r="G79" s="5" t="s">
        <v>44</v>
      </c>
    </row>
    <row r="80" customFormat="false" ht="13.9" hidden="false" customHeight="true" outlineLevel="0" collapsed="false">
      <c r="A80" s="7" t="s">
        <v>374</v>
      </c>
      <c r="B80" s="7"/>
      <c r="C80" s="158" t="s">
        <v>44</v>
      </c>
      <c r="D80" s="7" t="s">
        <v>44</v>
      </c>
      <c r="E80" s="7" t="s">
        <v>44</v>
      </c>
      <c r="F80" s="7"/>
      <c r="G80" s="7" t="s">
        <v>44</v>
      </c>
    </row>
    <row r="81" customFormat="false" ht="13.9" hidden="false" customHeight="false" outlineLevel="0" collapsed="false">
      <c r="A81" s="7"/>
      <c r="B81" s="7"/>
      <c r="C81" s="158" t="s">
        <v>44</v>
      </c>
      <c r="D81" s="7"/>
      <c r="E81" s="7"/>
      <c r="F81" s="7"/>
      <c r="G81" s="7"/>
    </row>
    <row r="82" customFormat="false" ht="13.9" hidden="false" customHeight="true" outlineLevel="0" collapsed="false">
      <c r="A82" s="2" t="s">
        <v>375</v>
      </c>
      <c r="B82" s="2"/>
      <c r="C82" s="28" t="s">
        <v>44</v>
      </c>
      <c r="D82" s="28" t="s">
        <v>44</v>
      </c>
      <c r="E82" s="28" t="s">
        <v>44</v>
      </c>
      <c r="F82" s="28"/>
      <c r="G82" s="28" t="s">
        <v>44</v>
      </c>
    </row>
    <row r="83" customFormat="false" ht="24.85" hidden="false" customHeight="true" outlineLevel="0" collapsed="false">
      <c r="A83" s="2"/>
      <c r="B83" s="2"/>
      <c r="C83" s="28" t="s">
        <v>44</v>
      </c>
      <c r="D83" s="28"/>
      <c r="E83" s="28"/>
      <c r="F83" s="28"/>
      <c r="G83" s="28"/>
    </row>
    <row r="84" customFormat="false" ht="12.8" hidden="false" customHeight="true" outlineLevel="0" collapsed="false">
      <c r="A84" s="159" t="s">
        <v>376</v>
      </c>
      <c r="B84" s="159"/>
      <c r="C84" s="28" t="s">
        <v>44</v>
      </c>
      <c r="D84" s="28" t="s">
        <v>44</v>
      </c>
      <c r="E84" s="28" t="s">
        <v>44</v>
      </c>
      <c r="F84" s="28"/>
      <c r="G84" s="28" t="s">
        <v>44</v>
      </c>
    </row>
    <row r="85" customFormat="false" ht="12.8" hidden="false" customHeight="false" outlineLevel="0" collapsed="false">
      <c r="A85" s="159"/>
      <c r="B85" s="159"/>
      <c r="C85" s="28"/>
      <c r="D85" s="28"/>
      <c r="E85" s="28"/>
      <c r="F85" s="28"/>
      <c r="G85" s="28"/>
    </row>
    <row r="86" customFormat="false" ht="13.9" hidden="false" customHeight="true" outlineLevel="0" collapsed="false">
      <c r="A86" s="28" t="s">
        <v>377</v>
      </c>
      <c r="B86" s="28"/>
      <c r="C86" s="28" t="s">
        <v>44</v>
      </c>
      <c r="D86" s="28" t="s">
        <v>44</v>
      </c>
      <c r="E86" s="28" t="s">
        <v>44</v>
      </c>
      <c r="F86" s="28"/>
      <c r="G86" s="28" t="s">
        <v>44</v>
      </c>
    </row>
    <row r="87" customFormat="false" ht="13.9" hidden="false" customHeight="false" outlineLevel="0" collapsed="false">
      <c r="A87" s="28"/>
      <c r="B87" s="28"/>
      <c r="C87" s="28" t="s">
        <v>44</v>
      </c>
      <c r="D87" s="28"/>
      <c r="E87" s="28"/>
      <c r="F87" s="28"/>
      <c r="G87" s="28"/>
    </row>
    <row r="88" customFormat="false" ht="13.9" hidden="false" customHeight="true" outlineLevel="0" collapsed="false">
      <c r="A88" s="138" t="s">
        <v>380</v>
      </c>
      <c r="B88" s="138"/>
      <c r="C88" s="138"/>
      <c r="D88" s="138"/>
      <c r="E88" s="138"/>
      <c r="F88" s="138"/>
      <c r="G88" s="138"/>
    </row>
    <row r="89" customFormat="false" ht="27.85" hidden="false" customHeight="true" outlineLevel="0" collapsed="false">
      <c r="A89" s="141" t="s">
        <v>381</v>
      </c>
      <c r="B89" s="141"/>
      <c r="C89" s="141"/>
      <c r="D89" s="141"/>
      <c r="E89" s="141"/>
      <c r="F89" s="7" t="s">
        <v>44</v>
      </c>
      <c r="G89" s="7"/>
    </row>
    <row r="90" customFormat="false" ht="13.9" hidden="false" customHeight="true" outlineLevel="0" collapsed="false">
      <c r="A90" s="141" t="s">
        <v>382</v>
      </c>
      <c r="B90" s="141"/>
      <c r="C90" s="141"/>
      <c r="D90" s="141"/>
      <c r="E90" s="141"/>
      <c r="F90" s="7" t="str">
        <f aca="false">F89</f>
        <v>-</v>
      </c>
      <c r="G90" s="7"/>
    </row>
    <row r="91" customFormat="false" ht="13.9" hidden="false" customHeight="true" outlineLevel="0" collapsed="false">
      <c r="A91" s="160" t="s">
        <v>383</v>
      </c>
      <c r="B91" s="160"/>
      <c r="C91" s="160"/>
      <c r="D91" s="160"/>
      <c r="E91" s="160"/>
      <c r="F91" s="7" t="s">
        <v>44</v>
      </c>
      <c r="G91" s="7"/>
    </row>
    <row r="92" customFormat="false" ht="13.9" hidden="false" customHeight="true" outlineLevel="0" collapsed="false">
      <c r="A92" s="141" t="s">
        <v>384</v>
      </c>
      <c r="B92" s="141"/>
      <c r="C92" s="141"/>
      <c r="D92" s="141"/>
      <c r="E92" s="141"/>
      <c r="F92" s="98" t="s">
        <v>385</v>
      </c>
      <c r="G92" s="98"/>
    </row>
    <row r="93" customFormat="false" ht="13.9" hidden="false" customHeight="true" outlineLevel="0" collapsed="false">
      <c r="A93" s="138" t="s">
        <v>386</v>
      </c>
      <c r="B93" s="138"/>
      <c r="C93" s="138"/>
      <c r="D93" s="138"/>
      <c r="E93" s="138"/>
      <c r="F93" s="138"/>
      <c r="G93" s="138"/>
    </row>
    <row r="94" customFormat="false" ht="27.85" hidden="false" customHeight="true" outlineLevel="0" collapsed="false">
      <c r="A94" s="9" t="s">
        <v>387</v>
      </c>
      <c r="B94" s="9"/>
      <c r="C94" s="9"/>
      <c r="D94" s="9"/>
      <c r="E94" s="9"/>
      <c r="F94" s="9"/>
      <c r="G94" s="9"/>
    </row>
    <row r="95" customFormat="false" ht="12.8" hidden="false" customHeight="true" outlineLevel="0" collapsed="false">
      <c r="A95" s="98" t="s">
        <v>388</v>
      </c>
      <c r="B95" s="98"/>
      <c r="C95" s="98"/>
      <c r="D95" s="98" t="s">
        <v>389</v>
      </c>
      <c r="E95" s="98"/>
      <c r="F95" s="98"/>
      <c r="G95" s="98"/>
    </row>
    <row r="96" customFormat="false" ht="22.85" hidden="false" customHeight="true" outlineLevel="0" collapsed="false">
      <c r="A96" s="98"/>
      <c r="B96" s="98"/>
      <c r="C96" s="98"/>
      <c r="D96" s="98"/>
      <c r="E96" s="98"/>
      <c r="F96" s="98"/>
      <c r="G96" s="98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14" activeCellId="0" sqref="C14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8.74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3.9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13.9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13.9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3.9" hidden="false" customHeight="false" outlineLevel="0" collapsed="false">
      <c r="A5" s="135" t="s">
        <v>310</v>
      </c>
      <c r="B5" s="136" t="n">
        <f aca="false">'Журн.расхода'!A8</f>
        <v>45540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9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9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9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27.8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9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9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27.85" hidden="false" customHeight="true" outlineLevel="0" collapsed="false">
      <c r="A14" s="24" t="s">
        <v>314</v>
      </c>
      <c r="B14" s="139" t="s">
        <v>315</v>
      </c>
      <c r="C14" s="139" t="s">
        <v>407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150.2" hidden="false" customHeight="true" outlineLevel="0" collapsed="false">
      <c r="A15" s="141" t="s">
        <v>321</v>
      </c>
      <c r="B15" s="5" t="n">
        <v>1</v>
      </c>
      <c r="C15" s="5" t="s">
        <v>408</v>
      </c>
      <c r="D15" s="5" t="s">
        <v>44</v>
      </c>
      <c r="E15" s="142" t="s">
        <v>44</v>
      </c>
      <c r="F15" s="7" t="n">
        <v>98</v>
      </c>
      <c r="G15" s="7"/>
    </row>
    <row r="16" customFormat="false" ht="13.9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3.9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9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9" hidden="false" customHeight="false" outlineLevel="0" collapsed="false">
      <c r="A19" s="9" t="s">
        <v>326</v>
      </c>
      <c r="B19" s="5" t="s">
        <v>44</v>
      </c>
      <c r="C19" s="137"/>
      <c r="D19" s="137"/>
      <c r="E19" s="137"/>
      <c r="F19" s="137"/>
      <c r="G19" s="137"/>
    </row>
    <row r="20" customFormat="false" ht="13.9" hidden="false" customHeight="false" outlineLevel="0" collapsed="false">
      <c r="A20" s="9" t="s">
        <v>327</v>
      </c>
      <c r="B20" s="5" t="s">
        <v>44</v>
      </c>
      <c r="C20" s="137"/>
      <c r="D20" s="137"/>
      <c r="E20" s="137"/>
      <c r="F20" s="137"/>
      <c r="G20" s="137"/>
    </row>
    <row r="21" customFormat="false" ht="13.9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9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9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9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3.9" hidden="false" customHeight="true" outlineLevel="0" collapsed="false">
      <c r="A25" s="141" t="s">
        <v>409</v>
      </c>
      <c r="B25" s="141"/>
      <c r="C25" s="141"/>
      <c r="D25" s="141"/>
      <c r="E25" s="141"/>
      <c r="F25" s="141"/>
      <c r="G25" s="141"/>
    </row>
    <row r="26" customFormat="false" ht="13.9" hidden="false" customHeight="true" outlineLevel="0" collapsed="false">
      <c r="A26" s="153" t="s">
        <v>410</v>
      </c>
      <c r="B26" s="141"/>
      <c r="C26" s="141"/>
      <c r="D26" s="141"/>
      <c r="E26" s="141"/>
      <c r="F26" s="141"/>
      <c r="G26" s="141"/>
    </row>
    <row r="27" customFormat="false" ht="17.9" hidden="false" customHeight="true" outlineLevel="0" collapsed="false">
      <c r="A27" s="141" t="s">
        <v>411</v>
      </c>
      <c r="B27" s="141"/>
      <c r="C27" s="141"/>
      <c r="D27" s="141"/>
      <c r="E27" s="141"/>
      <c r="F27" s="141"/>
      <c r="G27" s="141"/>
    </row>
    <row r="28" customFormat="false" ht="13.9" hidden="false" customHeight="true" outlineLevel="0" collapsed="false">
      <c r="A28" s="138" t="s">
        <v>333</v>
      </c>
      <c r="B28" s="138"/>
      <c r="C28" s="138"/>
      <c r="D28" s="138"/>
      <c r="E28" s="138"/>
      <c r="F28" s="138"/>
      <c r="G28" s="138"/>
    </row>
    <row r="29" customFormat="false" ht="13.9" hidden="false" customHeight="false" outlineLevel="0" collapsed="false">
      <c r="A29" s="139" t="s">
        <v>412</v>
      </c>
      <c r="B29" s="9" t="s">
        <v>335</v>
      </c>
      <c r="C29" s="9" t="s">
        <v>336</v>
      </c>
      <c r="D29" s="9" t="s">
        <v>337</v>
      </c>
      <c r="E29" s="9" t="s">
        <v>338</v>
      </c>
      <c r="F29" s="9" t="s">
        <v>339</v>
      </c>
      <c r="G29" s="9" t="s">
        <v>340</v>
      </c>
    </row>
    <row r="30" customFormat="false" ht="14.15" hidden="false" customHeight="false" outlineLevel="0" collapsed="false">
      <c r="A30" s="5" t="s">
        <v>44</v>
      </c>
      <c r="B30" s="5" t="s">
        <v>44</v>
      </c>
      <c r="C30" s="5" t="s">
        <v>44</v>
      </c>
      <c r="D30" s="5" t="s">
        <v>44</v>
      </c>
      <c r="E30" s="5" t="s">
        <v>44</v>
      </c>
      <c r="F30" s="5" t="s">
        <v>44</v>
      </c>
      <c r="G30" s="5" t="s">
        <v>44</v>
      </c>
    </row>
    <row r="31" customFormat="false" ht="13.9" hidden="false" customHeight="true" outlineLevel="0" collapsed="false">
      <c r="A31" s="143" t="s">
        <v>322</v>
      </c>
      <c r="B31" s="143"/>
      <c r="C31" s="143"/>
      <c r="D31" s="143"/>
      <c r="E31" s="143"/>
      <c r="F31" s="143"/>
      <c r="G31" s="143"/>
    </row>
    <row r="32" customFormat="false" ht="13.9" hidden="false" customHeight="false" outlineLevel="0" collapsed="false">
      <c r="A32" s="139" t="s">
        <v>323</v>
      </c>
      <c r="B32" s="139" t="s">
        <v>324</v>
      </c>
      <c r="C32" s="103"/>
      <c r="D32" s="103"/>
      <c r="E32" s="103"/>
      <c r="F32" s="103"/>
      <c r="G32" s="103"/>
    </row>
    <row r="33" customFormat="false" ht="13.9" hidden="false" customHeight="true" outlineLevel="0" collapsed="false">
      <c r="A33" s="7" t="s">
        <v>347</v>
      </c>
      <c r="B33" s="7"/>
      <c r="C33" s="103"/>
      <c r="D33" s="103"/>
      <c r="E33" s="103"/>
      <c r="F33" s="103"/>
      <c r="G33" s="103"/>
    </row>
    <row r="34" customFormat="false" ht="13.9" hidden="false" customHeight="false" outlineLevel="0" collapsed="false">
      <c r="A34" s="9" t="s">
        <v>335</v>
      </c>
      <c r="B34" s="5" t="str">
        <f aca="false">B30</f>
        <v>-</v>
      </c>
      <c r="C34" s="103"/>
      <c r="D34" s="103"/>
      <c r="E34" s="103"/>
      <c r="F34" s="103"/>
      <c r="G34" s="103"/>
    </row>
    <row r="35" customFormat="false" ht="13.9" hidden="false" customHeight="false" outlineLevel="0" collapsed="false">
      <c r="A35" s="9" t="s">
        <v>336</v>
      </c>
      <c r="B35" s="5" t="str">
        <f aca="false">C30</f>
        <v>-</v>
      </c>
      <c r="C35" s="103"/>
      <c r="D35" s="103"/>
      <c r="E35" s="103"/>
      <c r="F35" s="103"/>
      <c r="G35" s="103"/>
    </row>
    <row r="36" customFormat="false" ht="13.9" hidden="false" customHeight="false" outlineLevel="0" collapsed="false">
      <c r="A36" s="9" t="s">
        <v>337</v>
      </c>
      <c r="B36" s="5" t="str">
        <f aca="false">D30</f>
        <v>-</v>
      </c>
      <c r="C36" s="146"/>
      <c r="D36" s="146"/>
      <c r="E36" s="146"/>
      <c r="F36" s="146"/>
      <c r="G36" s="103"/>
    </row>
    <row r="37" customFormat="false" ht="14.15" hidden="false" customHeight="false" outlineLevel="0" collapsed="false">
      <c r="A37" s="9" t="s">
        <v>338</v>
      </c>
      <c r="B37" s="5" t="str">
        <f aca="false">E30</f>
        <v>-</v>
      </c>
      <c r="C37" s="146"/>
      <c r="D37" s="146"/>
      <c r="E37" s="146"/>
      <c r="F37" s="146"/>
      <c r="G37" s="103"/>
    </row>
    <row r="38" customFormat="false" ht="14.15" hidden="false" customHeight="false" outlineLevel="0" collapsed="false">
      <c r="A38" s="9" t="s">
        <v>339</v>
      </c>
      <c r="B38" s="5" t="str">
        <f aca="false">F30</f>
        <v>-</v>
      </c>
      <c r="C38" s="146"/>
      <c r="D38" s="146"/>
      <c r="E38" s="146"/>
      <c r="F38" s="146"/>
      <c r="G38" s="103"/>
    </row>
    <row r="39" customFormat="false" ht="13.9" hidden="false" customHeight="false" outlineLevel="0" collapsed="false">
      <c r="A39" s="9" t="s">
        <v>340</v>
      </c>
      <c r="B39" s="5" t="str">
        <f aca="false">G30</f>
        <v>-</v>
      </c>
      <c r="C39" s="146"/>
      <c r="D39" s="146"/>
      <c r="E39" s="146"/>
      <c r="F39" s="146"/>
      <c r="G39" s="103"/>
    </row>
    <row r="40" customFormat="false" ht="13.9" hidden="false" customHeight="false" outlineLevel="0" collapsed="false">
      <c r="A40" s="9" t="s">
        <v>327</v>
      </c>
      <c r="B40" s="5" t="n">
        <f aca="false">SUM(B35:B39)</f>
        <v>0</v>
      </c>
      <c r="C40" s="146"/>
      <c r="D40" s="146"/>
      <c r="E40" s="146"/>
      <c r="F40" s="146"/>
      <c r="G40" s="103"/>
    </row>
    <row r="41" customFormat="false" ht="13.9" hidden="false" customHeight="true" outlineLevel="0" collapsed="false">
      <c r="A41" s="141" t="s">
        <v>44</v>
      </c>
      <c r="B41" s="141"/>
      <c r="C41" s="141"/>
      <c r="D41" s="141"/>
      <c r="E41" s="141"/>
      <c r="F41" s="141"/>
      <c r="G41" s="141"/>
    </row>
    <row r="42" customFormat="false" ht="13.9" hidden="false" customHeight="true" outlineLevel="0" collapsed="false">
      <c r="A42" s="143" t="s">
        <v>331</v>
      </c>
      <c r="B42" s="143"/>
      <c r="C42" s="143"/>
      <c r="D42" s="143"/>
      <c r="E42" s="143"/>
      <c r="F42" s="143"/>
      <c r="G42" s="143"/>
    </row>
    <row r="43" customFormat="false" ht="13.9" hidden="false" customHeight="true" outlineLevel="0" collapsed="false">
      <c r="A43" s="141" t="s">
        <v>332</v>
      </c>
      <c r="B43" s="141"/>
      <c r="C43" s="141"/>
      <c r="D43" s="141"/>
      <c r="E43" s="141"/>
      <c r="F43" s="141"/>
      <c r="G43" s="141"/>
    </row>
    <row r="44" customFormat="false" ht="13.9" hidden="false" customHeight="true" outlineLevel="0" collapsed="false">
      <c r="A44" s="138" t="s">
        <v>349</v>
      </c>
      <c r="B44" s="138"/>
      <c r="C44" s="138"/>
      <c r="D44" s="138"/>
      <c r="E44" s="138"/>
      <c r="F44" s="138"/>
      <c r="G44" s="138"/>
    </row>
    <row r="45" customFormat="false" ht="13.9" hidden="false" customHeight="false" outlineLevel="0" collapsed="false">
      <c r="A45" s="139" t="s">
        <v>350</v>
      </c>
      <c r="B45" s="139" t="s">
        <v>351</v>
      </c>
      <c r="C45" s="139" t="s">
        <v>352</v>
      </c>
      <c r="D45" s="139" t="s">
        <v>353</v>
      </c>
      <c r="E45" s="139" t="s">
        <v>354</v>
      </c>
      <c r="F45" s="139" t="s">
        <v>355</v>
      </c>
      <c r="G45" s="139" t="s">
        <v>356</v>
      </c>
    </row>
    <row r="46" customFormat="false" ht="13.9" hidden="false" customHeight="false" outlineLevel="0" collapsed="false">
      <c r="A46" s="147" t="s">
        <v>44</v>
      </c>
      <c r="B46" s="147" t="s">
        <v>44</v>
      </c>
      <c r="C46" s="147" t="s">
        <v>44</v>
      </c>
      <c r="D46" s="147" t="s">
        <v>44</v>
      </c>
      <c r="E46" s="147" t="s">
        <v>44</v>
      </c>
      <c r="F46" s="147" t="s">
        <v>44</v>
      </c>
      <c r="G46" s="147" t="s">
        <v>44</v>
      </c>
    </row>
    <row r="47" customFormat="false" ht="13.9" hidden="false" customHeight="true" outlineLevel="0" collapsed="false">
      <c r="A47" s="143" t="s">
        <v>322</v>
      </c>
      <c r="B47" s="143"/>
      <c r="C47" s="143"/>
      <c r="D47" s="143"/>
      <c r="E47" s="143"/>
      <c r="F47" s="143"/>
      <c r="G47" s="143"/>
    </row>
    <row r="48" customFormat="false" ht="13.9" hidden="false" customHeight="false" outlineLevel="0" collapsed="false">
      <c r="A48" s="139" t="s">
        <v>323</v>
      </c>
      <c r="B48" s="139" t="s">
        <v>324</v>
      </c>
      <c r="C48" s="137"/>
      <c r="D48" s="137"/>
      <c r="E48" s="137"/>
      <c r="F48" s="137"/>
      <c r="G48" s="137"/>
    </row>
    <row r="49" customFormat="false" ht="13.9" hidden="false" customHeight="true" outlineLevel="0" collapsed="false">
      <c r="A49" s="28" t="s">
        <v>357</v>
      </c>
      <c r="B49" s="28"/>
      <c r="C49" s="137"/>
      <c r="D49" s="137"/>
      <c r="E49" s="137"/>
      <c r="F49" s="137"/>
      <c r="G49" s="137"/>
    </row>
    <row r="50" customFormat="false" ht="13.9" hidden="false" customHeight="false" outlineLevel="0" collapsed="false">
      <c r="A50" s="9" t="s">
        <v>351</v>
      </c>
      <c r="B50" s="5" t="str">
        <f aca="false">B46</f>
        <v>-</v>
      </c>
      <c r="C50" s="137"/>
      <c r="D50" s="137"/>
      <c r="E50" s="137"/>
      <c r="F50" s="137"/>
      <c r="G50" s="137"/>
    </row>
    <row r="51" customFormat="false" ht="13.9" hidden="false" customHeight="false" outlineLevel="0" collapsed="false">
      <c r="A51" s="9" t="s">
        <v>352</v>
      </c>
      <c r="B51" s="5" t="str">
        <f aca="false">C46</f>
        <v>-</v>
      </c>
      <c r="C51" s="137"/>
      <c r="D51" s="137"/>
      <c r="E51" s="137"/>
      <c r="F51" s="137"/>
      <c r="G51" s="137"/>
    </row>
    <row r="52" customFormat="false" ht="13.9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7"/>
      <c r="D52" s="137"/>
      <c r="E52" s="137"/>
      <c r="F52" s="137"/>
      <c r="G52" s="137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7"/>
      <c r="D53" s="137"/>
      <c r="E53" s="137"/>
      <c r="F53" s="137"/>
      <c r="G53" s="137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7"/>
      <c r="D54" s="137"/>
      <c r="E54" s="137"/>
      <c r="F54" s="137"/>
      <c r="G54" s="137"/>
    </row>
    <row r="55" customFormat="false" ht="13.9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7"/>
      <c r="D55" s="137"/>
      <c r="E55" s="137"/>
      <c r="F55" s="137"/>
      <c r="G55" s="137"/>
    </row>
    <row r="56" customFormat="false" ht="13.9" hidden="false" customHeight="true" outlineLevel="0" collapsed="false">
      <c r="A56" s="143" t="s">
        <v>331</v>
      </c>
      <c r="B56" s="143"/>
      <c r="C56" s="143"/>
      <c r="D56" s="143"/>
      <c r="E56" s="143"/>
      <c r="F56" s="143"/>
      <c r="G56" s="143"/>
    </row>
    <row r="57" customFormat="false" ht="13.9" hidden="false" customHeight="true" outlineLevel="0" collapsed="false">
      <c r="A57" s="141" t="s">
        <v>332</v>
      </c>
      <c r="B57" s="141"/>
      <c r="C57" s="141"/>
      <c r="D57" s="141"/>
      <c r="E57" s="141"/>
      <c r="F57" s="141"/>
      <c r="G57" s="141"/>
    </row>
    <row r="58" customFormat="false" ht="13.9" hidden="false" customHeight="true" outlineLevel="0" collapsed="false">
      <c r="A58" s="138" t="s">
        <v>359</v>
      </c>
      <c r="B58" s="138"/>
      <c r="C58" s="138"/>
      <c r="D58" s="138"/>
      <c r="E58" s="138"/>
      <c r="F58" s="138"/>
      <c r="G58" s="138"/>
    </row>
    <row r="59" customFormat="false" ht="27.85" hidden="false" customHeight="false" outlineLevel="0" collapsed="false">
      <c r="A59" s="139" t="s">
        <v>360</v>
      </c>
      <c r="B59" s="139" t="s">
        <v>351</v>
      </c>
      <c r="C59" s="139" t="s">
        <v>352</v>
      </c>
      <c r="D59" s="139" t="s">
        <v>353</v>
      </c>
      <c r="E59" s="139" t="s">
        <v>354</v>
      </c>
      <c r="F59" s="139" t="s">
        <v>355</v>
      </c>
      <c r="G59" s="139" t="s">
        <v>356</v>
      </c>
    </row>
    <row r="60" customFormat="false" ht="13.9" hidden="false" customHeight="false" outlineLevel="0" collapsed="false">
      <c r="A60" s="5" t="s">
        <v>44</v>
      </c>
      <c r="B60" s="5" t="s">
        <v>44</v>
      </c>
      <c r="C60" s="5" t="s">
        <v>44</v>
      </c>
      <c r="D60" s="5" t="s">
        <v>44</v>
      </c>
      <c r="E60" s="5" t="s">
        <v>44</v>
      </c>
      <c r="F60" s="5" t="s">
        <v>44</v>
      </c>
      <c r="G60" s="5" t="s">
        <v>44</v>
      </c>
    </row>
    <row r="61" customFormat="false" ht="13.9" hidden="false" customHeight="true" outlineLevel="0" collapsed="false">
      <c r="A61" s="143" t="s">
        <v>322</v>
      </c>
      <c r="B61" s="143"/>
      <c r="C61" s="143"/>
      <c r="D61" s="143"/>
      <c r="E61" s="143"/>
      <c r="F61" s="143"/>
      <c r="G61" s="143"/>
    </row>
    <row r="62" customFormat="false" ht="13.9" hidden="false" customHeight="false" outlineLevel="0" collapsed="false">
      <c r="A62" s="165" t="s">
        <v>323</v>
      </c>
      <c r="B62" s="165" t="s">
        <v>324</v>
      </c>
      <c r="C62" s="103"/>
      <c r="D62" s="103"/>
      <c r="E62" s="103"/>
      <c r="F62" s="103"/>
      <c r="G62" s="103"/>
    </row>
    <row r="63" customFormat="false" ht="13.8" hidden="false" customHeight="false" outlineLevel="0" collapsed="false">
      <c r="A63" s="121" t="s">
        <v>357</v>
      </c>
      <c r="B63" s="121"/>
      <c r="C63" s="103"/>
      <c r="D63" s="103"/>
      <c r="E63" s="103"/>
      <c r="F63" s="103"/>
      <c r="G63" s="103"/>
    </row>
    <row r="64" customFormat="false" ht="13.9" hidden="false" customHeight="false" outlineLevel="0" collapsed="false">
      <c r="A64" s="9" t="s">
        <v>351</v>
      </c>
      <c r="B64" s="5" t="s">
        <v>44</v>
      </c>
      <c r="C64" s="103"/>
      <c r="D64" s="103"/>
      <c r="E64" s="103"/>
      <c r="F64" s="103"/>
      <c r="G64" s="103"/>
    </row>
    <row r="65" customFormat="false" ht="13.9" hidden="false" customHeight="false" outlineLevel="0" collapsed="false">
      <c r="A65" s="9" t="s">
        <v>352</v>
      </c>
      <c r="B65" s="5" t="s">
        <v>44</v>
      </c>
      <c r="C65" s="103"/>
      <c r="D65" s="103"/>
      <c r="E65" s="103"/>
      <c r="F65" s="103"/>
      <c r="G65" s="103"/>
    </row>
    <row r="66" customFormat="false" ht="13.9" hidden="false" customHeight="false" outlineLevel="0" collapsed="false">
      <c r="A66" s="9" t="str">
        <f aca="false">D59</f>
        <v>Златоглазки</v>
      </c>
      <c r="B66" s="5" t="s">
        <v>44</v>
      </c>
      <c r="C66" s="103"/>
      <c r="D66" s="103"/>
      <c r="E66" s="103"/>
      <c r="F66" s="103"/>
      <c r="G66" s="103"/>
    </row>
    <row r="67" customFormat="false" ht="13.9" hidden="false" customHeight="false" outlineLevel="0" collapsed="false">
      <c r="A67" s="9" t="str">
        <f aca="false">E59</f>
        <v>Комары</v>
      </c>
      <c r="B67" s="5" t="s">
        <v>44</v>
      </c>
      <c r="C67" s="103"/>
      <c r="D67" s="103"/>
      <c r="E67" s="103"/>
      <c r="F67" s="103"/>
      <c r="G67" s="103"/>
    </row>
    <row r="68" customFormat="false" ht="13.9" hidden="false" customHeight="false" outlineLevel="0" collapsed="false">
      <c r="A68" s="9" t="str">
        <f aca="false">F59</f>
        <v>Осы</v>
      </c>
      <c r="B68" s="5" t="s">
        <v>44</v>
      </c>
      <c r="C68" s="103"/>
      <c r="D68" s="103"/>
      <c r="E68" s="103"/>
      <c r="F68" s="103"/>
      <c r="G68" s="103"/>
    </row>
    <row r="69" customFormat="false" ht="13.9" hidden="false" customHeight="false" outlineLevel="0" collapsed="false">
      <c r="A69" s="9" t="str">
        <f aca="false">G59</f>
        <v>Пищевая моль</v>
      </c>
      <c r="B69" s="5" t="s">
        <v>44</v>
      </c>
      <c r="C69" s="103"/>
      <c r="D69" s="103"/>
      <c r="E69" s="103"/>
      <c r="F69" s="103"/>
      <c r="G69" s="103"/>
    </row>
    <row r="70" customFormat="false" ht="13.9" hidden="false" customHeight="false" outlineLevel="0" collapsed="false">
      <c r="A70" s="141" t="s">
        <v>44</v>
      </c>
      <c r="B70" s="151"/>
      <c r="C70" s="151"/>
      <c r="D70" s="151"/>
      <c r="E70" s="151"/>
      <c r="F70" s="151"/>
      <c r="G70" s="152"/>
    </row>
    <row r="71" customFormat="false" ht="13.9" hidden="false" customHeight="true" outlineLevel="0" collapsed="false">
      <c r="A71" s="143" t="s">
        <v>331</v>
      </c>
      <c r="B71" s="143"/>
      <c r="C71" s="143"/>
      <c r="D71" s="143"/>
      <c r="E71" s="143"/>
      <c r="F71" s="143"/>
      <c r="G71" s="143"/>
    </row>
    <row r="72" customFormat="false" ht="13.9" hidden="false" customHeight="true" outlineLevel="0" collapsed="false">
      <c r="A72" s="141" t="s">
        <v>332</v>
      </c>
      <c r="B72" s="141"/>
      <c r="C72" s="141"/>
      <c r="D72" s="141"/>
      <c r="E72" s="141"/>
      <c r="F72" s="141"/>
      <c r="G72" s="141"/>
    </row>
    <row r="73" customFormat="false" ht="13.9" hidden="false" customHeight="true" outlineLevel="0" collapsed="false">
      <c r="A73" s="138" t="s">
        <v>364</v>
      </c>
      <c r="B73" s="138"/>
      <c r="C73" s="138"/>
      <c r="D73" s="138"/>
      <c r="E73" s="138"/>
      <c r="F73" s="138"/>
      <c r="G73" s="138"/>
    </row>
    <row r="74" customFormat="false" ht="39.8" hidden="false" customHeight="true" outlineLevel="0" collapsed="false">
      <c r="A74" s="139" t="s">
        <v>365</v>
      </c>
      <c r="B74" s="139"/>
      <c r="C74" s="139" t="s">
        <v>404</v>
      </c>
      <c r="D74" s="139" t="s">
        <v>49</v>
      </c>
      <c r="E74" s="139" t="s">
        <v>367</v>
      </c>
      <c r="F74" s="139"/>
      <c r="G74" s="139" t="s">
        <v>402</v>
      </c>
    </row>
    <row r="75" customFormat="false" ht="13.9" hidden="false" customHeight="true" outlineLevel="0" collapsed="false">
      <c r="A75" s="7" t="s">
        <v>369</v>
      </c>
      <c r="B75" s="7"/>
      <c r="C75" s="154" t="s">
        <v>44</v>
      </c>
      <c r="D75" s="7" t="s">
        <v>44</v>
      </c>
      <c r="E75" s="7" t="s">
        <v>44</v>
      </c>
      <c r="F75" s="7"/>
      <c r="G75" s="155" t="s">
        <v>44</v>
      </c>
    </row>
    <row r="76" customFormat="false" ht="13.9" hidden="false" customHeight="false" outlineLevel="0" collapsed="false">
      <c r="A76" s="7"/>
      <c r="B76" s="7"/>
      <c r="C76" s="145" t="s">
        <v>44</v>
      </c>
      <c r="D76" s="7"/>
      <c r="E76" s="7"/>
      <c r="F76" s="7"/>
      <c r="G76" s="155"/>
    </row>
    <row r="77" customFormat="false" ht="13.9" hidden="false" customHeight="true" outlineLevel="0" collapsed="false">
      <c r="A77" s="2" t="s">
        <v>372</v>
      </c>
      <c r="B77" s="2"/>
      <c r="C77" s="14" t="s">
        <v>32</v>
      </c>
      <c r="D77" s="156" t="str">
        <f aca="false">'Журн.расхода'!B8</f>
        <v>Ратобор-брикет от грызунов </v>
      </c>
      <c r="E77" s="7" t="str">
        <f aca="false">'Журн.расхода'!F8</f>
        <v>Бродифакум 0,005%</v>
      </c>
      <c r="F77" s="7"/>
      <c r="G77" s="157" t="n">
        <f aca="false">71*0.04</f>
        <v>2.84</v>
      </c>
    </row>
    <row r="78" customFormat="false" ht="23.85" hidden="false" customHeight="false" outlineLevel="0" collapsed="false">
      <c r="A78" s="2"/>
      <c r="B78" s="2"/>
      <c r="C78" s="166" t="str">
        <f aca="false">'Журн.расхода'!H8</f>
        <v>1 контур защиты</v>
      </c>
      <c r="D78" s="156"/>
      <c r="E78" s="7"/>
      <c r="F78" s="7"/>
      <c r="G78" s="157"/>
    </row>
    <row r="79" customFormat="false" ht="13.9" hidden="false" customHeight="true" outlineLevel="0" collapsed="false">
      <c r="A79" s="2" t="s">
        <v>358</v>
      </c>
      <c r="B79" s="2"/>
      <c r="C79" s="158" t="s">
        <v>44</v>
      </c>
      <c r="D79" s="5" t="s">
        <v>44</v>
      </c>
      <c r="E79" s="7" t="s">
        <v>44</v>
      </c>
      <c r="F79" s="7"/>
      <c r="G79" s="5" t="s">
        <v>44</v>
      </c>
    </row>
    <row r="80" customFormat="false" ht="13.9" hidden="false" customHeight="true" outlineLevel="0" collapsed="false">
      <c r="A80" s="7" t="s">
        <v>374</v>
      </c>
      <c r="B80" s="7"/>
      <c r="C80" s="158" t="s">
        <v>44</v>
      </c>
      <c r="D80" s="7" t="s">
        <v>44</v>
      </c>
      <c r="E80" s="7" t="s">
        <v>44</v>
      </c>
      <c r="F80" s="7"/>
      <c r="G80" s="7" t="s">
        <v>44</v>
      </c>
    </row>
    <row r="81" customFormat="false" ht="13.9" hidden="false" customHeight="false" outlineLevel="0" collapsed="false">
      <c r="A81" s="7"/>
      <c r="B81" s="7"/>
      <c r="C81" s="158" t="s">
        <v>44</v>
      </c>
      <c r="D81" s="7"/>
      <c r="E81" s="7"/>
      <c r="F81" s="7"/>
      <c r="G81" s="7"/>
    </row>
    <row r="82" customFormat="false" ht="13.9" hidden="false" customHeight="true" outlineLevel="0" collapsed="false">
      <c r="A82" s="2" t="s">
        <v>375</v>
      </c>
      <c r="B82" s="2"/>
      <c r="C82" s="28" t="s">
        <v>44</v>
      </c>
      <c r="D82" s="28" t="s">
        <v>44</v>
      </c>
      <c r="E82" s="28" t="s">
        <v>44</v>
      </c>
      <c r="F82" s="28"/>
      <c r="G82" s="28" t="s">
        <v>44</v>
      </c>
    </row>
    <row r="83" customFormat="false" ht="13.9" hidden="false" customHeight="false" outlineLevel="0" collapsed="false">
      <c r="A83" s="2"/>
      <c r="B83" s="2"/>
      <c r="C83" s="28" t="s">
        <v>44</v>
      </c>
      <c r="D83" s="28"/>
      <c r="E83" s="28"/>
      <c r="F83" s="28"/>
      <c r="G83" s="28"/>
    </row>
    <row r="84" customFormat="false" ht="12.8" hidden="false" customHeight="true" outlineLevel="0" collapsed="false">
      <c r="A84" s="159" t="s">
        <v>376</v>
      </c>
      <c r="B84" s="159"/>
      <c r="C84" s="28" t="s">
        <v>44</v>
      </c>
      <c r="D84" s="28" t="s">
        <v>44</v>
      </c>
      <c r="E84" s="28" t="s">
        <v>44</v>
      </c>
      <c r="F84" s="28"/>
      <c r="G84" s="28" t="s">
        <v>44</v>
      </c>
    </row>
    <row r="85" customFormat="false" ht="12.8" hidden="false" customHeight="false" outlineLevel="0" collapsed="false">
      <c r="A85" s="159"/>
      <c r="B85" s="159"/>
      <c r="C85" s="28"/>
      <c r="D85" s="28"/>
      <c r="E85" s="28"/>
      <c r="F85" s="28"/>
      <c r="G85" s="28"/>
    </row>
    <row r="86" customFormat="false" ht="13.9" hidden="false" customHeight="true" outlineLevel="0" collapsed="false">
      <c r="A86" s="28" t="s">
        <v>377</v>
      </c>
      <c r="B86" s="28"/>
      <c r="C86" s="28" t="s">
        <v>44</v>
      </c>
      <c r="D86" s="28" t="s">
        <v>44</v>
      </c>
      <c r="E86" s="28" t="s">
        <v>44</v>
      </c>
      <c r="F86" s="28"/>
      <c r="G86" s="28" t="s">
        <v>44</v>
      </c>
    </row>
    <row r="87" customFormat="false" ht="13.9" hidden="false" customHeight="false" outlineLevel="0" collapsed="false">
      <c r="A87" s="28"/>
      <c r="B87" s="28"/>
      <c r="C87" s="28" t="s">
        <v>44</v>
      </c>
      <c r="D87" s="28"/>
      <c r="E87" s="28"/>
      <c r="F87" s="28"/>
      <c r="G87" s="28"/>
    </row>
    <row r="88" customFormat="false" ht="13.9" hidden="false" customHeight="true" outlineLevel="0" collapsed="false">
      <c r="A88" s="138" t="s">
        <v>380</v>
      </c>
      <c r="B88" s="138"/>
      <c r="C88" s="138"/>
      <c r="D88" s="138"/>
      <c r="E88" s="138"/>
      <c r="F88" s="138"/>
      <c r="G88" s="138"/>
    </row>
    <row r="89" customFormat="false" ht="13.9" hidden="false" customHeight="true" outlineLevel="0" collapsed="false">
      <c r="A89" s="141" t="s">
        <v>381</v>
      </c>
      <c r="B89" s="141"/>
      <c r="C89" s="141"/>
      <c r="D89" s="141"/>
      <c r="E89" s="141"/>
      <c r="F89" s="7" t="s">
        <v>44</v>
      </c>
      <c r="G89" s="7"/>
    </row>
    <row r="90" customFormat="false" ht="13.9" hidden="false" customHeight="true" outlineLevel="0" collapsed="false">
      <c r="A90" s="141" t="s">
        <v>382</v>
      </c>
      <c r="B90" s="141"/>
      <c r="C90" s="141"/>
      <c r="D90" s="141"/>
      <c r="E90" s="141"/>
      <c r="F90" s="7" t="str">
        <f aca="false">F89</f>
        <v>-</v>
      </c>
      <c r="G90" s="7"/>
    </row>
    <row r="91" customFormat="false" ht="13.9" hidden="false" customHeight="true" outlineLevel="0" collapsed="false">
      <c r="A91" s="160" t="s">
        <v>383</v>
      </c>
      <c r="B91" s="160"/>
      <c r="C91" s="160"/>
      <c r="D91" s="160"/>
      <c r="E91" s="160"/>
      <c r="F91" s="7" t="s">
        <v>44</v>
      </c>
      <c r="G91" s="7"/>
    </row>
    <row r="92" customFormat="false" ht="13.9" hidden="false" customHeight="true" outlineLevel="0" collapsed="false">
      <c r="A92" s="141" t="s">
        <v>384</v>
      </c>
      <c r="B92" s="141"/>
      <c r="C92" s="141"/>
      <c r="D92" s="141"/>
      <c r="E92" s="141"/>
      <c r="F92" s="98" t="s">
        <v>385</v>
      </c>
      <c r="G92" s="98"/>
    </row>
    <row r="93" customFormat="false" ht="13.9" hidden="false" customHeight="true" outlineLevel="0" collapsed="false">
      <c r="A93" s="138" t="s">
        <v>386</v>
      </c>
      <c r="B93" s="138"/>
      <c r="C93" s="138"/>
      <c r="D93" s="138"/>
      <c r="E93" s="138"/>
      <c r="F93" s="138"/>
      <c r="G93" s="138"/>
    </row>
    <row r="94" customFormat="false" ht="27.85" hidden="false" customHeight="true" outlineLevel="0" collapsed="false">
      <c r="A94" s="9" t="s">
        <v>387</v>
      </c>
      <c r="B94" s="9"/>
      <c r="C94" s="9"/>
      <c r="D94" s="9"/>
      <c r="E94" s="9"/>
      <c r="F94" s="9"/>
      <c r="G94" s="9"/>
    </row>
    <row r="95" customFormat="false" ht="12.8" hidden="false" customHeight="true" outlineLevel="0" collapsed="false">
      <c r="A95" s="98" t="s">
        <v>388</v>
      </c>
      <c r="B95" s="98"/>
      <c r="C95" s="98"/>
      <c r="D95" s="98" t="s">
        <v>389</v>
      </c>
      <c r="E95" s="98"/>
      <c r="F95" s="98"/>
      <c r="G95" s="98"/>
    </row>
    <row r="96" customFormat="false" ht="12.8" hidden="false" customHeight="false" outlineLevel="0" collapsed="false">
      <c r="A96" s="98"/>
      <c r="B96" s="98"/>
      <c r="C96" s="98"/>
      <c r="D96" s="98"/>
      <c r="E96" s="98"/>
      <c r="F96" s="98"/>
      <c r="G96" s="98"/>
    </row>
  </sheetData>
  <mergeCells count="89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4" colorId="64" zoomScale="75" zoomScaleNormal="75" zoomScalePageLayoutView="75" workbookViewId="0">
      <selection pane="topLeft" activeCell="C14" activeCellId="0" sqref="C14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6.9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3.9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13.9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13.9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3.9" hidden="false" customHeight="false" outlineLevel="0" collapsed="false">
      <c r="A5" s="135" t="s">
        <v>310</v>
      </c>
      <c r="B5" s="136" t="n">
        <f aca="false">'Журн.расхода'!A13</f>
        <v>45548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9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9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9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27.8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9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9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27.85" hidden="false" customHeight="true" outlineLevel="0" collapsed="false">
      <c r="A14" s="24" t="s">
        <v>314</v>
      </c>
      <c r="B14" s="139" t="s">
        <v>315</v>
      </c>
      <c r="C14" s="139" t="s">
        <v>407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39.55" hidden="false" customHeight="true" outlineLevel="0" collapsed="false">
      <c r="A15" s="141" t="s">
        <v>321</v>
      </c>
      <c r="B15" s="5" t="n">
        <v>1</v>
      </c>
      <c r="C15" s="5" t="s">
        <v>44</v>
      </c>
      <c r="D15" s="5" t="s">
        <v>44</v>
      </c>
      <c r="E15" s="142" t="s">
        <v>44</v>
      </c>
      <c r="F15" s="7" t="s">
        <v>44</v>
      </c>
      <c r="G15" s="7"/>
    </row>
    <row r="16" customFormat="false" ht="13.9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3.9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9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4.15" hidden="false" customHeight="false" outlineLevel="0" collapsed="false">
      <c r="A19" s="9" t="s">
        <v>326</v>
      </c>
      <c r="B19" s="5" t="s">
        <v>44</v>
      </c>
      <c r="C19" s="137"/>
      <c r="D19" s="137"/>
      <c r="E19" s="137"/>
      <c r="F19" s="137"/>
      <c r="G19" s="137"/>
    </row>
    <row r="20" customFormat="false" ht="14.15" hidden="false" customHeight="false" outlineLevel="0" collapsed="false">
      <c r="A20" s="9" t="s">
        <v>327</v>
      </c>
      <c r="B20" s="5" t="n">
        <v>0</v>
      </c>
      <c r="C20" s="137"/>
      <c r="D20" s="137"/>
      <c r="E20" s="137"/>
      <c r="F20" s="137"/>
      <c r="G20" s="137"/>
    </row>
    <row r="21" customFormat="false" ht="13.9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9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9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9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3.9" hidden="false" customHeight="true" outlineLevel="0" collapsed="false">
      <c r="A25" s="141" t="s">
        <v>413</v>
      </c>
      <c r="B25" s="141"/>
      <c r="C25" s="141"/>
      <c r="D25" s="141"/>
      <c r="E25" s="141"/>
      <c r="F25" s="141"/>
      <c r="G25" s="141"/>
    </row>
    <row r="26" customFormat="false" ht="13.9" hidden="false" customHeight="true" outlineLevel="0" collapsed="false">
      <c r="A26" s="138" t="s">
        <v>333</v>
      </c>
      <c r="B26" s="138"/>
      <c r="C26" s="138"/>
      <c r="D26" s="138"/>
      <c r="E26" s="138"/>
      <c r="F26" s="138"/>
      <c r="G26" s="138"/>
    </row>
    <row r="27" customFormat="false" ht="13.9" hidden="false" customHeight="false" outlineLevel="0" collapsed="false">
      <c r="A27" s="139" t="s">
        <v>315</v>
      </c>
      <c r="B27" s="9" t="s">
        <v>335</v>
      </c>
      <c r="C27" s="9" t="s">
        <v>336</v>
      </c>
      <c r="D27" s="9" t="s">
        <v>337</v>
      </c>
      <c r="E27" s="9" t="s">
        <v>338</v>
      </c>
      <c r="F27" s="9" t="s">
        <v>339</v>
      </c>
      <c r="G27" s="9" t="s">
        <v>340</v>
      </c>
    </row>
    <row r="28" customFormat="false" ht="13.9" hidden="false" customHeight="false" outlineLevel="0" collapsed="false">
      <c r="A28" s="5" t="s">
        <v>44</v>
      </c>
      <c r="B28" s="5" t="s">
        <v>44</v>
      </c>
      <c r="C28" s="5" t="s">
        <v>44</v>
      </c>
      <c r="D28" s="5" t="s">
        <v>44</v>
      </c>
      <c r="E28" s="5" t="s">
        <v>44</v>
      </c>
      <c r="F28" s="5" t="s">
        <v>44</v>
      </c>
      <c r="G28" s="5" t="s">
        <v>44</v>
      </c>
    </row>
    <row r="29" customFormat="false" ht="13.9" hidden="false" customHeight="true" outlineLevel="0" collapsed="false">
      <c r="A29" s="143" t="s">
        <v>322</v>
      </c>
      <c r="B29" s="143"/>
      <c r="C29" s="143"/>
      <c r="D29" s="143"/>
      <c r="E29" s="143"/>
      <c r="F29" s="143"/>
      <c r="G29" s="143"/>
    </row>
    <row r="30" customFormat="false" ht="13.9" hidden="false" customHeight="false" outlineLevel="0" collapsed="false">
      <c r="A30" s="139" t="s">
        <v>323</v>
      </c>
      <c r="B30" s="139" t="s">
        <v>324</v>
      </c>
      <c r="C30" s="103"/>
      <c r="D30" s="103"/>
      <c r="E30" s="103"/>
      <c r="F30" s="103"/>
      <c r="G30" s="103"/>
    </row>
    <row r="31" customFormat="false" ht="13.9" hidden="false" customHeight="true" outlineLevel="0" collapsed="false">
      <c r="A31" s="7" t="s">
        <v>347</v>
      </c>
      <c r="B31" s="7"/>
      <c r="C31" s="103"/>
      <c r="D31" s="103"/>
      <c r="E31" s="103"/>
      <c r="F31" s="103"/>
      <c r="G31" s="103"/>
    </row>
    <row r="32" customFormat="false" ht="13.9" hidden="false" customHeight="false" outlineLevel="0" collapsed="false">
      <c r="A32" s="9" t="s">
        <v>335</v>
      </c>
      <c r="B32" s="5" t="str">
        <f aca="false">B28</f>
        <v>-</v>
      </c>
      <c r="C32" s="103"/>
      <c r="D32" s="103"/>
      <c r="E32" s="103"/>
      <c r="F32" s="103"/>
      <c r="G32" s="103"/>
    </row>
    <row r="33" customFormat="false" ht="13.9" hidden="false" customHeight="false" outlineLevel="0" collapsed="false">
      <c r="A33" s="9" t="s">
        <v>336</v>
      </c>
      <c r="B33" s="5" t="str">
        <f aca="false">C28</f>
        <v>-</v>
      </c>
      <c r="C33" s="103"/>
      <c r="D33" s="103"/>
      <c r="E33" s="103"/>
      <c r="F33" s="103"/>
      <c r="G33" s="103"/>
    </row>
    <row r="34" customFormat="false" ht="13.9" hidden="false" customHeight="false" outlineLevel="0" collapsed="false">
      <c r="A34" s="9" t="s">
        <v>337</v>
      </c>
      <c r="B34" s="5" t="str">
        <f aca="false">D28</f>
        <v>-</v>
      </c>
      <c r="C34" s="146"/>
      <c r="D34" s="146"/>
      <c r="E34" s="146"/>
      <c r="F34" s="146"/>
      <c r="G34" s="103"/>
    </row>
    <row r="35" customFormat="false" ht="14.15" hidden="false" customHeight="false" outlineLevel="0" collapsed="false">
      <c r="A35" s="9" t="s">
        <v>338</v>
      </c>
      <c r="B35" s="5" t="str">
        <f aca="false">E28</f>
        <v>-</v>
      </c>
      <c r="C35" s="146"/>
      <c r="D35" s="146"/>
      <c r="E35" s="146"/>
      <c r="F35" s="146"/>
      <c r="G35" s="103"/>
    </row>
    <row r="36" customFormat="false" ht="14.15" hidden="false" customHeight="false" outlineLevel="0" collapsed="false">
      <c r="A36" s="9" t="s">
        <v>339</v>
      </c>
      <c r="B36" s="5" t="str">
        <f aca="false">F28</f>
        <v>-</v>
      </c>
      <c r="C36" s="146"/>
      <c r="D36" s="146"/>
      <c r="E36" s="146"/>
      <c r="F36" s="146"/>
      <c r="G36" s="103"/>
    </row>
    <row r="37" customFormat="false" ht="13.9" hidden="false" customHeight="false" outlineLevel="0" collapsed="false">
      <c r="A37" s="9" t="s">
        <v>340</v>
      </c>
      <c r="B37" s="5" t="str">
        <f aca="false">G28</f>
        <v>-</v>
      </c>
      <c r="C37" s="146"/>
      <c r="D37" s="146"/>
      <c r="E37" s="146"/>
      <c r="F37" s="146"/>
      <c r="G37" s="103"/>
    </row>
    <row r="38" customFormat="false" ht="13.9" hidden="false" customHeight="false" outlineLevel="0" collapsed="false">
      <c r="A38" s="9" t="s">
        <v>327</v>
      </c>
      <c r="B38" s="5" t="n">
        <f aca="false">SUM(B33:B37)</f>
        <v>0</v>
      </c>
      <c r="C38" s="146"/>
      <c r="D38" s="146"/>
      <c r="E38" s="146"/>
      <c r="F38" s="146"/>
      <c r="G38" s="103"/>
    </row>
    <row r="39" customFormat="false" ht="13.9" hidden="false" customHeight="true" outlineLevel="0" collapsed="false">
      <c r="A39" s="141" t="s">
        <v>44</v>
      </c>
      <c r="B39" s="141"/>
      <c r="C39" s="141"/>
      <c r="D39" s="141"/>
      <c r="E39" s="141"/>
      <c r="F39" s="141"/>
      <c r="G39" s="141"/>
    </row>
    <row r="40" customFormat="false" ht="13.9" hidden="false" customHeight="true" outlineLevel="0" collapsed="false">
      <c r="A40" s="143" t="s">
        <v>331</v>
      </c>
      <c r="B40" s="143"/>
      <c r="C40" s="143"/>
      <c r="D40" s="143"/>
      <c r="E40" s="143"/>
      <c r="F40" s="143"/>
      <c r="G40" s="143"/>
    </row>
    <row r="41" customFormat="false" ht="13.9" hidden="false" customHeight="true" outlineLevel="0" collapsed="false">
      <c r="A41" s="141" t="s">
        <v>332</v>
      </c>
      <c r="B41" s="141"/>
      <c r="C41" s="141"/>
      <c r="D41" s="141"/>
      <c r="E41" s="141"/>
      <c r="F41" s="141"/>
      <c r="G41" s="141"/>
    </row>
    <row r="42" customFormat="false" ht="13.9" hidden="false" customHeight="true" outlineLevel="0" collapsed="false">
      <c r="A42" s="138" t="s">
        <v>349</v>
      </c>
      <c r="B42" s="138"/>
      <c r="C42" s="138"/>
      <c r="D42" s="138"/>
      <c r="E42" s="138"/>
      <c r="F42" s="138"/>
      <c r="G42" s="138"/>
    </row>
    <row r="43" customFormat="false" ht="13.9" hidden="false" customHeight="false" outlineLevel="0" collapsed="false">
      <c r="A43" s="139" t="s">
        <v>350</v>
      </c>
      <c r="B43" s="139" t="s">
        <v>351</v>
      </c>
      <c r="C43" s="139" t="s">
        <v>352</v>
      </c>
      <c r="D43" s="139" t="s">
        <v>353</v>
      </c>
      <c r="E43" s="139" t="s">
        <v>354</v>
      </c>
      <c r="F43" s="139" t="s">
        <v>355</v>
      </c>
      <c r="G43" s="139" t="s">
        <v>356</v>
      </c>
    </row>
    <row r="44" customFormat="false" ht="13.9" hidden="false" customHeight="false" outlineLevel="0" collapsed="false">
      <c r="A44" s="147" t="s">
        <v>44</v>
      </c>
      <c r="B44" s="147" t="s">
        <v>44</v>
      </c>
      <c r="C44" s="147" t="s">
        <v>44</v>
      </c>
      <c r="D44" s="147" t="s">
        <v>44</v>
      </c>
      <c r="E44" s="147" t="s">
        <v>44</v>
      </c>
      <c r="F44" s="147" t="s">
        <v>44</v>
      </c>
      <c r="G44" s="147" t="s">
        <v>44</v>
      </c>
    </row>
    <row r="45" customFormat="false" ht="13.9" hidden="false" customHeight="true" outlineLevel="0" collapsed="false">
      <c r="A45" s="143" t="s">
        <v>322</v>
      </c>
      <c r="B45" s="143"/>
      <c r="C45" s="143"/>
      <c r="D45" s="143"/>
      <c r="E45" s="143"/>
      <c r="F45" s="143"/>
      <c r="G45" s="143"/>
    </row>
    <row r="46" customFormat="false" ht="13.9" hidden="false" customHeight="false" outlineLevel="0" collapsed="false">
      <c r="A46" s="139" t="s">
        <v>323</v>
      </c>
      <c r="B46" s="139" t="s">
        <v>324</v>
      </c>
      <c r="C46" s="137"/>
      <c r="D46" s="137"/>
      <c r="E46" s="137"/>
      <c r="F46" s="137"/>
      <c r="G46" s="137"/>
    </row>
    <row r="47" customFormat="false" ht="13.9" hidden="false" customHeight="true" outlineLevel="0" collapsed="false">
      <c r="A47" s="28" t="s">
        <v>357</v>
      </c>
      <c r="B47" s="28"/>
      <c r="C47" s="137"/>
      <c r="D47" s="137"/>
      <c r="E47" s="137"/>
      <c r="F47" s="137"/>
      <c r="G47" s="137"/>
    </row>
    <row r="48" customFormat="false" ht="13.9" hidden="false" customHeight="false" outlineLevel="0" collapsed="false">
      <c r="A48" s="9" t="s">
        <v>351</v>
      </c>
      <c r="B48" s="5" t="str">
        <f aca="false">B44</f>
        <v>-</v>
      </c>
      <c r="C48" s="137"/>
      <c r="D48" s="137"/>
      <c r="E48" s="137"/>
      <c r="F48" s="137"/>
      <c r="G48" s="137"/>
    </row>
    <row r="49" customFormat="false" ht="13.9" hidden="false" customHeight="false" outlineLevel="0" collapsed="false">
      <c r="A49" s="9" t="s">
        <v>352</v>
      </c>
      <c r="B49" s="5" t="str">
        <f aca="false">C44</f>
        <v>-</v>
      </c>
      <c r="C49" s="137"/>
      <c r="D49" s="137"/>
      <c r="E49" s="137"/>
      <c r="F49" s="137"/>
      <c r="G49" s="137"/>
    </row>
    <row r="50" customFormat="false" ht="13.9" hidden="false" customHeight="false" outlineLevel="0" collapsed="false">
      <c r="A50" s="9" t="str">
        <f aca="false">D43</f>
        <v>Златоглазки</v>
      </c>
      <c r="B50" s="5" t="str">
        <f aca="false">D44</f>
        <v>-</v>
      </c>
      <c r="C50" s="137"/>
      <c r="D50" s="137"/>
      <c r="E50" s="137"/>
      <c r="F50" s="137"/>
      <c r="G50" s="137"/>
    </row>
    <row r="51" customFormat="false" ht="13.9" hidden="false" customHeight="false" outlineLevel="0" collapsed="false">
      <c r="A51" s="9" t="str">
        <f aca="false">E43</f>
        <v>Комары</v>
      </c>
      <c r="B51" s="5" t="str">
        <f aca="false">E44</f>
        <v>-</v>
      </c>
      <c r="C51" s="137"/>
      <c r="D51" s="137"/>
      <c r="E51" s="137"/>
      <c r="F51" s="137"/>
      <c r="G51" s="137"/>
    </row>
    <row r="52" customFormat="false" ht="13.9" hidden="false" customHeight="false" outlineLevel="0" collapsed="false">
      <c r="A52" s="9" t="str">
        <f aca="false">F43</f>
        <v>Осы</v>
      </c>
      <c r="B52" s="5" t="str">
        <f aca="false">F44</f>
        <v>-</v>
      </c>
      <c r="C52" s="137"/>
      <c r="D52" s="137"/>
      <c r="E52" s="137"/>
      <c r="F52" s="137"/>
      <c r="G52" s="137"/>
    </row>
    <row r="53" customFormat="false" ht="13.9" hidden="false" customHeight="false" outlineLevel="0" collapsed="false">
      <c r="A53" s="9" t="str">
        <f aca="false">G43</f>
        <v>Пищевая моль</v>
      </c>
      <c r="B53" s="5" t="str">
        <f aca="false">G44</f>
        <v>-</v>
      </c>
      <c r="C53" s="137"/>
      <c r="D53" s="137"/>
      <c r="E53" s="137"/>
      <c r="F53" s="137"/>
      <c r="G53" s="137"/>
    </row>
    <row r="54" customFormat="false" ht="13.9" hidden="false" customHeight="true" outlineLevel="0" collapsed="false">
      <c r="A54" s="143" t="s">
        <v>331</v>
      </c>
      <c r="B54" s="143"/>
      <c r="C54" s="143"/>
      <c r="D54" s="143"/>
      <c r="E54" s="143"/>
      <c r="F54" s="143"/>
      <c r="G54" s="143"/>
    </row>
    <row r="55" customFormat="false" ht="13.9" hidden="false" customHeight="true" outlineLevel="0" collapsed="false">
      <c r="A55" s="141" t="s">
        <v>332</v>
      </c>
      <c r="B55" s="141"/>
      <c r="C55" s="141"/>
      <c r="D55" s="141"/>
      <c r="E55" s="141"/>
      <c r="F55" s="141"/>
      <c r="G55" s="141"/>
    </row>
    <row r="56" customFormat="false" ht="13.9" hidden="false" customHeight="true" outlineLevel="0" collapsed="false">
      <c r="A56" s="138" t="s">
        <v>359</v>
      </c>
      <c r="B56" s="138"/>
      <c r="C56" s="138"/>
      <c r="D56" s="138"/>
      <c r="E56" s="138"/>
      <c r="F56" s="138"/>
      <c r="G56" s="138"/>
    </row>
    <row r="57" customFormat="false" ht="27.85" hidden="false" customHeight="false" outlineLevel="0" collapsed="false">
      <c r="A57" s="139" t="s">
        <v>360</v>
      </c>
      <c r="B57" s="139" t="s">
        <v>351</v>
      </c>
      <c r="C57" s="139" t="s">
        <v>352</v>
      </c>
      <c r="D57" s="139" t="s">
        <v>353</v>
      </c>
      <c r="E57" s="139" t="s">
        <v>354</v>
      </c>
      <c r="F57" s="139" t="s">
        <v>355</v>
      </c>
      <c r="G57" s="139" t="s">
        <v>356</v>
      </c>
    </row>
    <row r="58" customFormat="false" ht="13.9" hidden="false" customHeight="false" outlineLevel="0" collapsed="false">
      <c r="A58" s="5" t="s">
        <v>44</v>
      </c>
      <c r="B58" s="5" t="s">
        <v>44</v>
      </c>
      <c r="C58" s="5" t="s">
        <v>44</v>
      </c>
      <c r="D58" s="5" t="s">
        <v>44</v>
      </c>
      <c r="E58" s="5" t="s">
        <v>44</v>
      </c>
      <c r="F58" s="5" t="s">
        <v>44</v>
      </c>
      <c r="G58" s="5" t="s">
        <v>44</v>
      </c>
    </row>
    <row r="59" customFormat="false" ht="13.9" hidden="false" customHeight="true" outlineLevel="0" collapsed="false">
      <c r="A59" s="143" t="s">
        <v>322</v>
      </c>
      <c r="B59" s="143"/>
      <c r="C59" s="143"/>
      <c r="D59" s="143"/>
      <c r="E59" s="143"/>
      <c r="F59" s="143"/>
      <c r="G59" s="143"/>
    </row>
    <row r="60" customFormat="false" ht="13.9" hidden="false" customHeight="false" outlineLevel="0" collapsed="false">
      <c r="A60" s="165" t="s">
        <v>323</v>
      </c>
      <c r="B60" s="165" t="s">
        <v>324</v>
      </c>
      <c r="C60" s="103"/>
      <c r="D60" s="103"/>
      <c r="E60" s="103"/>
      <c r="F60" s="103"/>
      <c r="G60" s="103"/>
    </row>
    <row r="61" customFormat="false" ht="13.8" hidden="false" customHeight="false" outlineLevel="0" collapsed="false">
      <c r="A61" s="121" t="s">
        <v>357</v>
      </c>
      <c r="B61" s="121"/>
      <c r="C61" s="103"/>
      <c r="D61" s="103"/>
      <c r="E61" s="103"/>
      <c r="F61" s="103"/>
      <c r="G61" s="103"/>
    </row>
    <row r="62" customFormat="false" ht="13.9" hidden="false" customHeight="false" outlineLevel="0" collapsed="false">
      <c r="A62" s="9" t="s">
        <v>351</v>
      </c>
      <c r="B62" s="5" t="s">
        <v>44</v>
      </c>
      <c r="C62" s="103"/>
      <c r="D62" s="103"/>
      <c r="E62" s="103"/>
      <c r="F62" s="103"/>
      <c r="G62" s="103"/>
    </row>
    <row r="63" customFormat="false" ht="13.9" hidden="false" customHeight="false" outlineLevel="0" collapsed="false">
      <c r="A63" s="9" t="s">
        <v>352</v>
      </c>
      <c r="B63" s="5" t="s">
        <v>44</v>
      </c>
      <c r="C63" s="103"/>
      <c r="D63" s="103"/>
      <c r="E63" s="103"/>
      <c r="F63" s="103"/>
      <c r="G63" s="103"/>
    </row>
    <row r="64" customFormat="false" ht="13.9" hidden="false" customHeight="false" outlineLevel="0" collapsed="false">
      <c r="A64" s="9" t="str">
        <f aca="false">D57</f>
        <v>Златоглазки</v>
      </c>
      <c r="B64" s="5" t="s">
        <v>44</v>
      </c>
      <c r="C64" s="103"/>
      <c r="D64" s="103"/>
      <c r="E64" s="103"/>
      <c r="F64" s="103"/>
      <c r="G64" s="103"/>
    </row>
    <row r="65" customFormat="false" ht="13.9" hidden="false" customHeight="false" outlineLevel="0" collapsed="false">
      <c r="A65" s="9" t="str">
        <f aca="false">E57</f>
        <v>Комары</v>
      </c>
      <c r="B65" s="5" t="s">
        <v>44</v>
      </c>
      <c r="C65" s="103"/>
      <c r="D65" s="103"/>
      <c r="E65" s="103"/>
      <c r="F65" s="103"/>
      <c r="G65" s="103"/>
    </row>
    <row r="66" customFormat="false" ht="13.9" hidden="false" customHeight="false" outlineLevel="0" collapsed="false">
      <c r="A66" s="9" t="str">
        <f aca="false">F57</f>
        <v>Осы</v>
      </c>
      <c r="B66" s="5" t="s">
        <v>44</v>
      </c>
      <c r="C66" s="103"/>
      <c r="D66" s="103"/>
      <c r="E66" s="103"/>
      <c r="F66" s="103"/>
      <c r="G66" s="103"/>
    </row>
    <row r="67" customFormat="false" ht="13.9" hidden="false" customHeight="false" outlineLevel="0" collapsed="false">
      <c r="A67" s="9" t="str">
        <f aca="false">G57</f>
        <v>Пищевая моль</v>
      </c>
      <c r="B67" s="5" t="s">
        <v>44</v>
      </c>
      <c r="C67" s="103"/>
      <c r="D67" s="103"/>
      <c r="E67" s="103"/>
      <c r="F67" s="103"/>
      <c r="G67" s="103"/>
    </row>
    <row r="68" customFormat="false" ht="13.9" hidden="false" customHeight="false" outlineLevel="0" collapsed="false">
      <c r="A68" s="141" t="s">
        <v>44</v>
      </c>
      <c r="B68" s="151"/>
      <c r="C68" s="151"/>
      <c r="D68" s="151"/>
      <c r="E68" s="151"/>
      <c r="F68" s="151"/>
      <c r="G68" s="152"/>
    </row>
    <row r="69" customFormat="false" ht="13.9" hidden="false" customHeight="true" outlineLevel="0" collapsed="false">
      <c r="A69" s="143" t="s">
        <v>331</v>
      </c>
      <c r="B69" s="143"/>
      <c r="C69" s="143"/>
      <c r="D69" s="143"/>
      <c r="E69" s="143"/>
      <c r="F69" s="143"/>
      <c r="G69" s="143"/>
    </row>
    <row r="70" customFormat="false" ht="13.9" hidden="false" customHeight="true" outlineLevel="0" collapsed="false">
      <c r="A70" s="141" t="s">
        <v>332</v>
      </c>
      <c r="B70" s="141"/>
      <c r="C70" s="141"/>
      <c r="D70" s="141"/>
      <c r="E70" s="141"/>
      <c r="F70" s="141"/>
      <c r="G70" s="141"/>
    </row>
    <row r="71" customFormat="false" ht="13.9" hidden="false" customHeight="true" outlineLevel="0" collapsed="false">
      <c r="A71" s="138" t="s">
        <v>364</v>
      </c>
      <c r="B71" s="138"/>
      <c r="C71" s="138"/>
      <c r="D71" s="138"/>
      <c r="E71" s="138"/>
      <c r="F71" s="138"/>
      <c r="G71" s="138"/>
    </row>
    <row r="72" customFormat="false" ht="39.8" hidden="false" customHeight="true" outlineLevel="0" collapsed="false">
      <c r="A72" s="139" t="s">
        <v>365</v>
      </c>
      <c r="B72" s="139"/>
      <c r="C72" s="139" t="s">
        <v>404</v>
      </c>
      <c r="D72" s="139" t="s">
        <v>49</v>
      </c>
      <c r="E72" s="139" t="s">
        <v>367</v>
      </c>
      <c r="F72" s="139"/>
      <c r="G72" s="139" t="s">
        <v>402</v>
      </c>
    </row>
    <row r="73" customFormat="false" ht="13.9" hidden="false" customHeight="true" outlineLevel="0" collapsed="false">
      <c r="A73" s="7" t="s">
        <v>369</v>
      </c>
      <c r="B73" s="7"/>
      <c r="C73" s="154" t="s">
        <v>44</v>
      </c>
      <c r="D73" s="7" t="s">
        <v>44</v>
      </c>
      <c r="E73" s="7" t="s">
        <v>44</v>
      </c>
      <c r="F73" s="7"/>
      <c r="G73" s="155" t="s">
        <v>44</v>
      </c>
    </row>
    <row r="74" customFormat="false" ht="13.9" hidden="false" customHeight="false" outlineLevel="0" collapsed="false">
      <c r="A74" s="7"/>
      <c r="B74" s="7"/>
      <c r="C74" s="145" t="s">
        <v>44</v>
      </c>
      <c r="D74" s="7"/>
      <c r="E74" s="7"/>
      <c r="F74" s="7"/>
      <c r="G74" s="155"/>
    </row>
    <row r="75" customFormat="false" ht="13.9" hidden="false" customHeight="true" outlineLevel="0" collapsed="false">
      <c r="A75" s="2" t="s">
        <v>372</v>
      </c>
      <c r="B75" s="2"/>
      <c r="C75" s="14" t="s">
        <v>32</v>
      </c>
      <c r="D75" s="156" t="str">
        <f aca="false">'Журн.расхода'!B8</f>
        <v>Ратобор-брикет от грызунов </v>
      </c>
      <c r="E75" s="7" t="str">
        <f aca="false">'Журн.расхода'!F8</f>
        <v>Бродифакум 0,005%</v>
      </c>
      <c r="F75" s="7"/>
      <c r="G75" s="157" t="n">
        <f aca="false">71*0.04</f>
        <v>2.84</v>
      </c>
    </row>
    <row r="76" customFormat="false" ht="12.8" hidden="false" customHeight="false" outlineLevel="0" collapsed="false">
      <c r="A76" s="2"/>
      <c r="B76" s="2"/>
      <c r="C76" s="166" t="str">
        <f aca="false">'Журн.расхода'!H8</f>
        <v>1 контур защиты</v>
      </c>
      <c r="D76" s="156"/>
      <c r="E76" s="7"/>
      <c r="F76" s="7"/>
      <c r="G76" s="157"/>
    </row>
    <row r="77" customFormat="false" ht="13.9" hidden="false" customHeight="true" outlineLevel="0" collapsed="false">
      <c r="A77" s="2" t="s">
        <v>358</v>
      </c>
      <c r="B77" s="2"/>
      <c r="C77" s="158" t="s">
        <v>44</v>
      </c>
      <c r="D77" s="5" t="s">
        <v>44</v>
      </c>
      <c r="E77" s="7" t="s">
        <v>44</v>
      </c>
      <c r="F77" s="7"/>
      <c r="G77" s="5" t="s">
        <v>44</v>
      </c>
    </row>
    <row r="78" customFormat="false" ht="13.9" hidden="false" customHeight="true" outlineLevel="0" collapsed="false">
      <c r="A78" s="7" t="s">
        <v>374</v>
      </c>
      <c r="B78" s="7"/>
      <c r="C78" s="158" t="s">
        <v>44</v>
      </c>
      <c r="D78" s="7" t="s">
        <v>44</v>
      </c>
      <c r="E78" s="7" t="s">
        <v>44</v>
      </c>
      <c r="F78" s="7"/>
      <c r="G78" s="7" t="s">
        <v>44</v>
      </c>
    </row>
    <row r="79" customFormat="false" ht="13.9" hidden="false" customHeight="false" outlineLevel="0" collapsed="false">
      <c r="A79" s="7"/>
      <c r="B79" s="7"/>
      <c r="C79" s="158" t="s">
        <v>44</v>
      </c>
      <c r="D79" s="7"/>
      <c r="E79" s="7"/>
      <c r="F79" s="7"/>
      <c r="G79" s="7"/>
    </row>
    <row r="80" customFormat="false" ht="13.9" hidden="false" customHeight="true" outlineLevel="0" collapsed="false">
      <c r="A80" s="2" t="s">
        <v>375</v>
      </c>
      <c r="B80" s="2"/>
      <c r="C80" s="28" t="s">
        <v>44</v>
      </c>
      <c r="D80" s="28" t="s">
        <v>44</v>
      </c>
      <c r="E80" s="28" t="s">
        <v>44</v>
      </c>
      <c r="F80" s="28"/>
      <c r="G80" s="28" t="s">
        <v>44</v>
      </c>
    </row>
    <row r="81" customFormat="false" ht="13.9" hidden="false" customHeight="false" outlineLevel="0" collapsed="false">
      <c r="A81" s="2"/>
      <c r="B81" s="2"/>
      <c r="C81" s="28" t="s">
        <v>44</v>
      </c>
      <c r="D81" s="28"/>
      <c r="E81" s="28"/>
      <c r="F81" s="28"/>
      <c r="G81" s="28"/>
    </row>
    <row r="82" customFormat="false" ht="12.8" hidden="false" customHeight="true" outlineLevel="0" collapsed="false">
      <c r="A82" s="159" t="s">
        <v>376</v>
      </c>
      <c r="B82" s="159"/>
      <c r="C82" s="28" t="s">
        <v>44</v>
      </c>
      <c r="D82" s="28" t="s">
        <v>44</v>
      </c>
      <c r="E82" s="28" t="s">
        <v>44</v>
      </c>
      <c r="F82" s="28"/>
      <c r="G82" s="28" t="s">
        <v>44</v>
      </c>
    </row>
    <row r="83" customFormat="false" ht="12.8" hidden="false" customHeight="false" outlineLevel="0" collapsed="false">
      <c r="A83" s="159"/>
      <c r="B83" s="159"/>
      <c r="C83" s="28"/>
      <c r="D83" s="28"/>
      <c r="E83" s="28"/>
      <c r="F83" s="28"/>
      <c r="G83" s="28"/>
    </row>
    <row r="84" customFormat="false" ht="13.9" hidden="false" customHeight="true" outlineLevel="0" collapsed="false">
      <c r="A84" s="28" t="s">
        <v>377</v>
      </c>
      <c r="B84" s="28"/>
      <c r="C84" s="28" t="s">
        <v>44</v>
      </c>
      <c r="D84" s="28" t="s">
        <v>44</v>
      </c>
      <c r="E84" s="28" t="s">
        <v>44</v>
      </c>
      <c r="F84" s="28"/>
      <c r="G84" s="28" t="s">
        <v>44</v>
      </c>
    </row>
    <row r="85" customFormat="false" ht="13.9" hidden="false" customHeight="false" outlineLevel="0" collapsed="false">
      <c r="A85" s="28"/>
      <c r="B85" s="28"/>
      <c r="C85" s="28" t="s">
        <v>44</v>
      </c>
      <c r="D85" s="28"/>
      <c r="E85" s="28"/>
      <c r="F85" s="28"/>
      <c r="G85" s="28"/>
    </row>
    <row r="86" customFormat="false" ht="13.9" hidden="false" customHeight="true" outlineLevel="0" collapsed="false">
      <c r="A86" s="138" t="s">
        <v>380</v>
      </c>
      <c r="B86" s="138"/>
      <c r="C86" s="138"/>
      <c r="D86" s="138"/>
      <c r="E86" s="138"/>
      <c r="F86" s="138"/>
      <c r="G86" s="138"/>
    </row>
    <row r="87" customFormat="false" ht="13.9" hidden="false" customHeight="true" outlineLevel="0" collapsed="false">
      <c r="A87" s="141" t="s">
        <v>381</v>
      </c>
      <c r="B87" s="141"/>
      <c r="C87" s="141"/>
      <c r="D87" s="141"/>
      <c r="E87" s="141"/>
      <c r="F87" s="7" t="s">
        <v>44</v>
      </c>
      <c r="G87" s="7"/>
    </row>
    <row r="88" customFormat="false" ht="13.9" hidden="false" customHeight="true" outlineLevel="0" collapsed="false">
      <c r="A88" s="141" t="s">
        <v>382</v>
      </c>
      <c r="B88" s="141"/>
      <c r="C88" s="141"/>
      <c r="D88" s="141"/>
      <c r="E88" s="141"/>
      <c r="F88" s="7" t="str">
        <f aca="false">F87</f>
        <v>-</v>
      </c>
      <c r="G88" s="7"/>
    </row>
    <row r="89" customFormat="false" ht="13.9" hidden="false" customHeight="true" outlineLevel="0" collapsed="false">
      <c r="A89" s="160" t="s">
        <v>383</v>
      </c>
      <c r="B89" s="160"/>
      <c r="C89" s="160"/>
      <c r="D89" s="160"/>
      <c r="E89" s="160"/>
      <c r="F89" s="7" t="s">
        <v>44</v>
      </c>
      <c r="G89" s="7"/>
    </row>
    <row r="90" customFormat="false" ht="13.9" hidden="false" customHeight="true" outlineLevel="0" collapsed="false">
      <c r="A90" s="141" t="s">
        <v>384</v>
      </c>
      <c r="B90" s="141"/>
      <c r="C90" s="141"/>
      <c r="D90" s="141"/>
      <c r="E90" s="141"/>
      <c r="F90" s="98" t="s">
        <v>385</v>
      </c>
      <c r="G90" s="98"/>
    </row>
    <row r="91" customFormat="false" ht="13.9" hidden="false" customHeight="true" outlineLevel="0" collapsed="false">
      <c r="A91" s="138" t="s">
        <v>386</v>
      </c>
      <c r="B91" s="138"/>
      <c r="C91" s="138"/>
      <c r="D91" s="138"/>
      <c r="E91" s="138"/>
      <c r="F91" s="138"/>
      <c r="G91" s="138"/>
    </row>
    <row r="92" customFormat="false" ht="27.85" hidden="false" customHeight="true" outlineLevel="0" collapsed="false">
      <c r="A92" s="9" t="s">
        <v>387</v>
      </c>
      <c r="B92" s="9"/>
      <c r="C92" s="9"/>
      <c r="D92" s="9"/>
      <c r="E92" s="9"/>
      <c r="F92" s="9"/>
      <c r="G92" s="9"/>
    </row>
    <row r="93" customFormat="false" ht="12.8" hidden="false" customHeight="true" outlineLevel="0" collapsed="false">
      <c r="A93" s="98" t="s">
        <v>388</v>
      </c>
      <c r="B93" s="98"/>
      <c r="C93" s="98"/>
      <c r="D93" s="98" t="s">
        <v>389</v>
      </c>
      <c r="E93" s="98"/>
      <c r="F93" s="98"/>
      <c r="G93" s="98"/>
    </row>
    <row r="94" customFormat="false" ht="12.8" hidden="false" customHeight="false" outlineLevel="0" collapsed="false">
      <c r="A94" s="98"/>
      <c r="B94" s="98"/>
      <c r="C94" s="98"/>
      <c r="D94" s="98"/>
      <c r="E94" s="98"/>
      <c r="F94" s="98"/>
      <c r="G94" s="98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8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9:G29"/>
    <mergeCell ref="A31:B31"/>
    <mergeCell ref="A39:G39"/>
    <mergeCell ref="A40:G40"/>
    <mergeCell ref="A41:G41"/>
    <mergeCell ref="A42:G42"/>
    <mergeCell ref="A45:G45"/>
    <mergeCell ref="A47:B47"/>
    <mergeCell ref="A54:G54"/>
    <mergeCell ref="A55:G55"/>
    <mergeCell ref="A56:G56"/>
    <mergeCell ref="A59:G59"/>
    <mergeCell ref="A61:B61"/>
    <mergeCell ref="A69:G69"/>
    <mergeCell ref="A70:G70"/>
    <mergeCell ref="A71:G71"/>
    <mergeCell ref="A72:B72"/>
    <mergeCell ref="E72:F72"/>
    <mergeCell ref="A73:B74"/>
    <mergeCell ref="D73:D74"/>
    <mergeCell ref="E73:F74"/>
    <mergeCell ref="G73:G74"/>
    <mergeCell ref="A75:B76"/>
    <mergeCell ref="D75:D76"/>
    <mergeCell ref="E75:F76"/>
    <mergeCell ref="G75:G76"/>
    <mergeCell ref="A77:B77"/>
    <mergeCell ref="E77:F77"/>
    <mergeCell ref="A78:B79"/>
    <mergeCell ref="D78:D79"/>
    <mergeCell ref="E78:F79"/>
    <mergeCell ref="G78:G79"/>
    <mergeCell ref="A80:B81"/>
    <mergeCell ref="D80:D81"/>
    <mergeCell ref="E80:F81"/>
    <mergeCell ref="G80:G81"/>
    <mergeCell ref="A82:B83"/>
    <mergeCell ref="C82:C83"/>
    <mergeCell ref="D82:D83"/>
    <mergeCell ref="E82:F83"/>
    <mergeCell ref="G82:G83"/>
    <mergeCell ref="A84:B85"/>
    <mergeCell ref="D84:D85"/>
    <mergeCell ref="E84:F85"/>
    <mergeCell ref="G84:G85"/>
    <mergeCell ref="A86:G86"/>
    <mergeCell ref="A87:E87"/>
    <mergeCell ref="F87:G87"/>
    <mergeCell ref="A88:E88"/>
    <mergeCell ref="F88:G88"/>
    <mergeCell ref="A89:E89"/>
    <mergeCell ref="F89:G89"/>
    <mergeCell ref="A90:E90"/>
    <mergeCell ref="F90:G90"/>
    <mergeCell ref="A91:G91"/>
    <mergeCell ref="A92:G92"/>
    <mergeCell ref="A93:A94"/>
    <mergeCell ref="B93:C94"/>
    <mergeCell ref="D93:E94"/>
    <mergeCell ref="F93:G9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5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27" activeCellId="0" sqref="A27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9.0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8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3.8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13.8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13.8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3.8" hidden="false" customHeight="false" outlineLevel="0" collapsed="false">
      <c r="A5" s="135" t="s">
        <v>310</v>
      </c>
      <c r="B5" s="136" t="n">
        <f aca="false">'Журн.расхода'!A19</f>
        <v>45558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8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8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8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27.8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8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8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27.85" hidden="false" customHeight="true" outlineLevel="0" collapsed="false">
      <c r="A14" s="24" t="s">
        <v>314</v>
      </c>
      <c r="B14" s="139" t="s">
        <v>315</v>
      </c>
      <c r="C14" s="139" t="s">
        <v>407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135.3" hidden="false" customHeight="true" outlineLevel="0" collapsed="false">
      <c r="A15" s="141" t="s">
        <v>321</v>
      </c>
      <c r="B15" s="5" t="n">
        <v>1</v>
      </c>
      <c r="C15" s="5" t="s">
        <v>414</v>
      </c>
      <c r="D15" s="5" t="s">
        <v>44</v>
      </c>
      <c r="E15" s="142" t="s">
        <v>44</v>
      </c>
      <c r="F15" s="7" t="n">
        <v>115</v>
      </c>
      <c r="G15" s="7"/>
    </row>
    <row r="16" customFormat="false" ht="13.8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3.8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8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8" hidden="false" customHeight="false" outlineLevel="0" collapsed="false">
      <c r="A19" s="9" t="s">
        <v>326</v>
      </c>
      <c r="B19" s="5" t="s">
        <v>44</v>
      </c>
      <c r="C19" s="137"/>
      <c r="D19" s="137"/>
      <c r="E19" s="137"/>
      <c r="F19" s="137"/>
      <c r="G19" s="137"/>
    </row>
    <row r="20" customFormat="false" ht="13.8" hidden="false" customHeight="false" outlineLevel="0" collapsed="false">
      <c r="A20" s="9" t="s">
        <v>327</v>
      </c>
      <c r="B20" s="5" t="str">
        <f aca="false">B19</f>
        <v>-</v>
      </c>
      <c r="C20" s="137"/>
      <c r="D20" s="137"/>
      <c r="E20" s="137"/>
      <c r="F20" s="137"/>
      <c r="G20" s="137"/>
    </row>
    <row r="21" customFormat="false" ht="13.8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8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8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8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3.8" hidden="false" customHeight="true" outlineLevel="0" collapsed="false">
      <c r="A25" s="141" t="s">
        <v>415</v>
      </c>
      <c r="B25" s="141"/>
      <c r="C25" s="141"/>
      <c r="D25" s="141"/>
      <c r="E25" s="141"/>
      <c r="F25" s="141"/>
      <c r="G25" s="141"/>
    </row>
    <row r="26" customFormat="false" ht="13.8" hidden="false" customHeight="true" outlineLevel="0" collapsed="false">
      <c r="A26" s="153" t="s">
        <v>410</v>
      </c>
      <c r="B26" s="153"/>
      <c r="C26" s="153"/>
      <c r="D26" s="153"/>
      <c r="E26" s="153"/>
      <c r="F26" s="153"/>
      <c r="G26" s="153"/>
    </row>
    <row r="27" customFormat="false" ht="13.8" hidden="false" customHeight="true" outlineLevel="0" collapsed="false">
      <c r="A27" s="141" t="s">
        <v>416</v>
      </c>
      <c r="B27" s="141"/>
      <c r="C27" s="141"/>
      <c r="D27" s="141"/>
      <c r="E27" s="141"/>
      <c r="F27" s="141"/>
      <c r="G27" s="141"/>
    </row>
    <row r="28" customFormat="false" ht="13.8" hidden="false" customHeight="true" outlineLevel="0" collapsed="false">
      <c r="A28" s="138" t="s">
        <v>333</v>
      </c>
      <c r="B28" s="138"/>
      <c r="C28" s="138"/>
      <c r="D28" s="138"/>
      <c r="E28" s="138"/>
      <c r="F28" s="138"/>
      <c r="G28" s="138"/>
    </row>
    <row r="29" customFormat="false" ht="13.9" hidden="false" customHeight="false" outlineLevel="0" collapsed="false">
      <c r="A29" s="139" t="s">
        <v>315</v>
      </c>
      <c r="B29" s="9" t="s">
        <v>335</v>
      </c>
      <c r="C29" s="9" t="s">
        <v>336</v>
      </c>
      <c r="D29" s="9" t="s">
        <v>337</v>
      </c>
      <c r="E29" s="9" t="s">
        <v>338</v>
      </c>
      <c r="F29" s="9" t="s">
        <v>339</v>
      </c>
      <c r="G29" s="9" t="s">
        <v>340</v>
      </c>
    </row>
    <row r="30" customFormat="false" ht="13.8" hidden="false" customHeight="false" outlineLevel="0" collapsed="false">
      <c r="A30" s="5" t="s">
        <v>44</v>
      </c>
      <c r="B30" s="5" t="s">
        <v>44</v>
      </c>
      <c r="C30" s="5" t="s">
        <v>44</v>
      </c>
      <c r="D30" s="5" t="s">
        <v>44</v>
      </c>
      <c r="E30" s="5" t="s">
        <v>44</v>
      </c>
      <c r="F30" s="5" t="s">
        <v>44</v>
      </c>
      <c r="G30" s="5" t="s">
        <v>44</v>
      </c>
    </row>
    <row r="31" customFormat="false" ht="13.8" hidden="false" customHeight="true" outlineLevel="0" collapsed="false">
      <c r="A31" s="143" t="s">
        <v>322</v>
      </c>
      <c r="B31" s="143"/>
      <c r="C31" s="143"/>
      <c r="D31" s="143"/>
      <c r="E31" s="143"/>
      <c r="F31" s="143"/>
      <c r="G31" s="143"/>
    </row>
    <row r="32" customFormat="false" ht="13.8" hidden="false" customHeight="false" outlineLevel="0" collapsed="false">
      <c r="A32" s="139" t="s">
        <v>323</v>
      </c>
      <c r="B32" s="139" t="s">
        <v>324</v>
      </c>
      <c r="C32" s="103"/>
      <c r="D32" s="103"/>
      <c r="E32" s="103"/>
      <c r="F32" s="103"/>
      <c r="G32" s="103"/>
    </row>
    <row r="33" customFormat="false" ht="13.8" hidden="false" customHeight="true" outlineLevel="0" collapsed="false">
      <c r="A33" s="7" t="s">
        <v>347</v>
      </c>
      <c r="B33" s="7"/>
      <c r="C33" s="103"/>
      <c r="D33" s="103"/>
      <c r="E33" s="103"/>
      <c r="F33" s="103"/>
      <c r="G33" s="103"/>
    </row>
    <row r="34" customFormat="false" ht="13.8" hidden="false" customHeight="false" outlineLevel="0" collapsed="false">
      <c r="A34" s="9" t="s">
        <v>335</v>
      </c>
      <c r="B34" s="5" t="str">
        <f aca="false">B30</f>
        <v>-</v>
      </c>
      <c r="C34" s="103"/>
      <c r="D34" s="103"/>
      <c r="E34" s="103"/>
      <c r="F34" s="103"/>
      <c r="G34" s="103"/>
    </row>
    <row r="35" customFormat="false" ht="13.8" hidden="false" customHeight="false" outlineLevel="0" collapsed="false">
      <c r="A35" s="9" t="s">
        <v>336</v>
      </c>
      <c r="B35" s="5" t="str">
        <f aca="false">C30</f>
        <v>-</v>
      </c>
      <c r="C35" s="103"/>
      <c r="D35" s="103"/>
      <c r="E35" s="103"/>
      <c r="F35" s="103"/>
      <c r="G35" s="103"/>
    </row>
    <row r="36" customFormat="false" ht="13.8" hidden="false" customHeight="false" outlineLevel="0" collapsed="false">
      <c r="A36" s="9" t="s">
        <v>337</v>
      </c>
      <c r="B36" s="5" t="str">
        <f aca="false">D30</f>
        <v>-</v>
      </c>
      <c r="C36" s="146"/>
      <c r="D36" s="146"/>
      <c r="E36" s="146"/>
      <c r="F36" s="146"/>
      <c r="G36" s="103"/>
    </row>
    <row r="37" customFormat="false" ht="14.15" hidden="false" customHeight="false" outlineLevel="0" collapsed="false">
      <c r="A37" s="9" t="s">
        <v>338</v>
      </c>
      <c r="B37" s="5" t="str">
        <f aca="false">E30</f>
        <v>-</v>
      </c>
      <c r="C37" s="146"/>
      <c r="D37" s="146"/>
      <c r="E37" s="146"/>
      <c r="F37" s="146"/>
      <c r="G37" s="103"/>
    </row>
    <row r="38" customFormat="false" ht="14.15" hidden="false" customHeight="false" outlineLevel="0" collapsed="false">
      <c r="A38" s="9" t="s">
        <v>339</v>
      </c>
      <c r="B38" s="5" t="str">
        <f aca="false">F30</f>
        <v>-</v>
      </c>
      <c r="C38" s="146"/>
      <c r="D38" s="146"/>
      <c r="E38" s="146"/>
      <c r="F38" s="146"/>
      <c r="G38" s="103"/>
    </row>
    <row r="39" customFormat="false" ht="13.9" hidden="false" customHeight="false" outlineLevel="0" collapsed="false">
      <c r="A39" s="9" t="s">
        <v>340</v>
      </c>
      <c r="B39" s="5" t="str">
        <f aca="false">G30</f>
        <v>-</v>
      </c>
      <c r="C39" s="146"/>
      <c r="D39" s="146"/>
      <c r="E39" s="146"/>
      <c r="F39" s="146"/>
      <c r="G39" s="103"/>
    </row>
    <row r="40" customFormat="false" ht="13.8" hidden="false" customHeight="false" outlineLevel="0" collapsed="false">
      <c r="A40" s="9" t="s">
        <v>327</v>
      </c>
      <c r="B40" s="5" t="n">
        <f aca="false">SUM(B35:B39)</f>
        <v>0</v>
      </c>
      <c r="C40" s="146"/>
      <c r="D40" s="146"/>
      <c r="E40" s="146"/>
      <c r="F40" s="146"/>
      <c r="G40" s="103"/>
    </row>
    <row r="41" customFormat="false" ht="13.8" hidden="false" customHeight="true" outlineLevel="0" collapsed="false">
      <c r="A41" s="141" t="s">
        <v>44</v>
      </c>
      <c r="B41" s="141"/>
      <c r="C41" s="141"/>
      <c r="D41" s="141"/>
      <c r="E41" s="141"/>
      <c r="F41" s="141"/>
      <c r="G41" s="141"/>
    </row>
    <row r="42" customFormat="false" ht="13.8" hidden="false" customHeight="true" outlineLevel="0" collapsed="false">
      <c r="A42" s="143" t="s">
        <v>331</v>
      </c>
      <c r="B42" s="143"/>
      <c r="C42" s="143"/>
      <c r="D42" s="143"/>
      <c r="E42" s="143"/>
      <c r="F42" s="143"/>
      <c r="G42" s="143"/>
    </row>
    <row r="43" customFormat="false" ht="13.8" hidden="false" customHeight="true" outlineLevel="0" collapsed="false">
      <c r="A43" s="141" t="s">
        <v>332</v>
      </c>
      <c r="B43" s="141"/>
      <c r="C43" s="141"/>
      <c r="D43" s="141"/>
      <c r="E43" s="141"/>
      <c r="F43" s="141"/>
      <c r="G43" s="141"/>
    </row>
    <row r="44" customFormat="false" ht="13.8" hidden="false" customHeight="true" outlineLevel="0" collapsed="false">
      <c r="A44" s="138" t="s">
        <v>349</v>
      </c>
      <c r="B44" s="138"/>
      <c r="C44" s="138"/>
      <c r="D44" s="138"/>
      <c r="E44" s="138"/>
      <c r="F44" s="138"/>
      <c r="G44" s="138"/>
    </row>
    <row r="45" customFormat="false" ht="13.8" hidden="false" customHeight="false" outlineLevel="0" collapsed="false">
      <c r="A45" s="139" t="s">
        <v>350</v>
      </c>
      <c r="B45" s="139" t="s">
        <v>351</v>
      </c>
      <c r="C45" s="139" t="s">
        <v>352</v>
      </c>
      <c r="D45" s="139" t="s">
        <v>353</v>
      </c>
      <c r="E45" s="139" t="s">
        <v>354</v>
      </c>
      <c r="F45" s="139" t="s">
        <v>355</v>
      </c>
      <c r="G45" s="139" t="s">
        <v>356</v>
      </c>
    </row>
    <row r="46" customFormat="false" ht="13.8" hidden="false" customHeight="false" outlineLevel="0" collapsed="false">
      <c r="A46" s="147" t="s">
        <v>44</v>
      </c>
      <c r="B46" s="147" t="s">
        <v>44</v>
      </c>
      <c r="C46" s="147" t="s">
        <v>44</v>
      </c>
      <c r="D46" s="147" t="s">
        <v>44</v>
      </c>
      <c r="E46" s="147" t="s">
        <v>44</v>
      </c>
      <c r="F46" s="147" t="s">
        <v>44</v>
      </c>
      <c r="G46" s="147" t="s">
        <v>44</v>
      </c>
    </row>
    <row r="47" customFormat="false" ht="13.8" hidden="false" customHeight="true" outlineLevel="0" collapsed="false">
      <c r="A47" s="143" t="s">
        <v>322</v>
      </c>
      <c r="B47" s="143"/>
      <c r="C47" s="143"/>
      <c r="D47" s="143"/>
      <c r="E47" s="143"/>
      <c r="F47" s="143"/>
      <c r="G47" s="143"/>
    </row>
    <row r="48" customFormat="false" ht="13.8" hidden="false" customHeight="false" outlineLevel="0" collapsed="false">
      <c r="A48" s="139" t="s">
        <v>323</v>
      </c>
      <c r="B48" s="139" t="s">
        <v>324</v>
      </c>
      <c r="C48" s="137"/>
      <c r="D48" s="137"/>
      <c r="E48" s="137"/>
      <c r="F48" s="137"/>
      <c r="G48" s="137"/>
    </row>
    <row r="49" customFormat="false" ht="13.8" hidden="false" customHeight="true" outlineLevel="0" collapsed="false">
      <c r="A49" s="28" t="s">
        <v>357</v>
      </c>
      <c r="B49" s="28"/>
      <c r="C49" s="137"/>
      <c r="D49" s="137"/>
      <c r="E49" s="137"/>
      <c r="F49" s="137"/>
      <c r="G49" s="137"/>
    </row>
    <row r="50" customFormat="false" ht="13.8" hidden="false" customHeight="false" outlineLevel="0" collapsed="false">
      <c r="A50" s="9" t="s">
        <v>351</v>
      </c>
      <c r="B50" s="5" t="str">
        <f aca="false">B46</f>
        <v>-</v>
      </c>
      <c r="C50" s="137"/>
      <c r="D50" s="137"/>
      <c r="E50" s="137"/>
      <c r="F50" s="137"/>
      <c r="G50" s="137"/>
    </row>
    <row r="51" customFormat="false" ht="13.8" hidden="false" customHeight="false" outlineLevel="0" collapsed="false">
      <c r="A51" s="9" t="s">
        <v>352</v>
      </c>
      <c r="B51" s="5" t="str">
        <f aca="false">C46</f>
        <v>-</v>
      </c>
      <c r="C51" s="137"/>
      <c r="D51" s="137"/>
      <c r="E51" s="137"/>
      <c r="F51" s="137"/>
      <c r="G51" s="137"/>
    </row>
    <row r="52" customFormat="false" ht="13.8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7"/>
      <c r="D52" s="137"/>
      <c r="E52" s="137"/>
      <c r="F52" s="137"/>
      <c r="G52" s="137"/>
    </row>
    <row r="53" customFormat="false" ht="13.8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7"/>
      <c r="D53" s="137"/>
      <c r="E53" s="137"/>
      <c r="F53" s="137"/>
      <c r="G53" s="137"/>
    </row>
    <row r="54" customFormat="false" ht="13.8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7"/>
      <c r="D54" s="137"/>
      <c r="E54" s="137"/>
      <c r="F54" s="137"/>
      <c r="G54" s="137"/>
    </row>
    <row r="55" customFormat="false" ht="13.8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7"/>
      <c r="D55" s="137"/>
      <c r="E55" s="137"/>
      <c r="F55" s="137"/>
      <c r="G55" s="137"/>
    </row>
    <row r="56" customFormat="false" ht="13.8" hidden="false" customHeight="true" outlineLevel="0" collapsed="false">
      <c r="A56" s="143" t="s">
        <v>331</v>
      </c>
      <c r="B56" s="143"/>
      <c r="C56" s="143"/>
      <c r="D56" s="143"/>
      <c r="E56" s="143"/>
      <c r="F56" s="143"/>
      <c r="G56" s="143"/>
    </row>
    <row r="57" customFormat="false" ht="13.9" hidden="false" customHeight="true" outlineLevel="0" collapsed="false">
      <c r="A57" s="141" t="s">
        <v>332</v>
      </c>
      <c r="B57" s="141"/>
      <c r="C57" s="141"/>
      <c r="D57" s="141"/>
      <c r="E57" s="141"/>
      <c r="F57" s="141"/>
      <c r="G57" s="141"/>
    </row>
    <row r="58" customFormat="false" ht="13.8" hidden="false" customHeight="true" outlineLevel="0" collapsed="false">
      <c r="A58" s="138" t="s">
        <v>359</v>
      </c>
      <c r="B58" s="138"/>
      <c r="C58" s="138"/>
      <c r="D58" s="138"/>
      <c r="E58" s="138"/>
      <c r="F58" s="138"/>
      <c r="G58" s="138"/>
    </row>
    <row r="59" customFormat="false" ht="27.85" hidden="false" customHeight="false" outlineLevel="0" collapsed="false">
      <c r="A59" s="139" t="s">
        <v>360</v>
      </c>
      <c r="B59" s="139" t="s">
        <v>351</v>
      </c>
      <c r="C59" s="139" t="s">
        <v>352</v>
      </c>
      <c r="D59" s="139" t="s">
        <v>353</v>
      </c>
      <c r="E59" s="139" t="s">
        <v>354</v>
      </c>
      <c r="F59" s="139" t="s">
        <v>355</v>
      </c>
      <c r="G59" s="139" t="s">
        <v>356</v>
      </c>
    </row>
    <row r="60" customFormat="false" ht="13.8" hidden="false" customHeight="false" outlineLevel="0" collapsed="false">
      <c r="A60" s="5" t="s">
        <v>44</v>
      </c>
      <c r="B60" s="5" t="s">
        <v>44</v>
      </c>
      <c r="C60" s="5" t="s">
        <v>44</v>
      </c>
      <c r="D60" s="5" t="s">
        <v>44</v>
      </c>
      <c r="E60" s="5" t="s">
        <v>44</v>
      </c>
      <c r="F60" s="5" t="s">
        <v>44</v>
      </c>
      <c r="G60" s="5" t="s">
        <v>44</v>
      </c>
    </row>
    <row r="61" customFormat="false" ht="13.8" hidden="false" customHeight="true" outlineLevel="0" collapsed="false">
      <c r="A61" s="143" t="s">
        <v>322</v>
      </c>
      <c r="B61" s="143"/>
      <c r="C61" s="143"/>
      <c r="D61" s="143"/>
      <c r="E61" s="143"/>
      <c r="F61" s="143"/>
      <c r="G61" s="143"/>
    </row>
    <row r="62" customFormat="false" ht="13.8" hidden="false" customHeight="false" outlineLevel="0" collapsed="false">
      <c r="A62" s="165" t="s">
        <v>323</v>
      </c>
      <c r="B62" s="165" t="s">
        <v>324</v>
      </c>
      <c r="C62" s="103"/>
      <c r="D62" s="103"/>
      <c r="E62" s="103"/>
      <c r="F62" s="103"/>
      <c r="G62" s="103"/>
    </row>
    <row r="63" customFormat="false" ht="13.8" hidden="false" customHeight="false" outlineLevel="0" collapsed="false">
      <c r="A63" s="121" t="s">
        <v>357</v>
      </c>
      <c r="B63" s="121"/>
      <c r="C63" s="103"/>
      <c r="D63" s="103"/>
      <c r="E63" s="103"/>
      <c r="F63" s="103"/>
      <c r="G63" s="103"/>
    </row>
    <row r="64" customFormat="false" ht="13.8" hidden="false" customHeight="false" outlineLevel="0" collapsed="false">
      <c r="A64" s="9" t="s">
        <v>351</v>
      </c>
      <c r="B64" s="5" t="s">
        <v>44</v>
      </c>
      <c r="C64" s="103"/>
      <c r="D64" s="103"/>
      <c r="E64" s="103"/>
      <c r="F64" s="103"/>
      <c r="G64" s="103"/>
    </row>
    <row r="65" customFormat="false" ht="13.8" hidden="false" customHeight="false" outlineLevel="0" collapsed="false">
      <c r="A65" s="9" t="s">
        <v>352</v>
      </c>
      <c r="B65" s="5" t="s">
        <v>44</v>
      </c>
      <c r="C65" s="103"/>
      <c r="D65" s="103"/>
      <c r="E65" s="103"/>
      <c r="F65" s="103"/>
      <c r="G65" s="103"/>
    </row>
    <row r="66" customFormat="false" ht="13.8" hidden="false" customHeight="false" outlineLevel="0" collapsed="false">
      <c r="A66" s="9" t="str">
        <f aca="false">D59</f>
        <v>Златоглазки</v>
      </c>
      <c r="B66" s="5" t="s">
        <v>44</v>
      </c>
      <c r="C66" s="103"/>
      <c r="D66" s="103"/>
      <c r="E66" s="103"/>
      <c r="F66" s="103"/>
      <c r="G66" s="103"/>
    </row>
    <row r="67" customFormat="false" ht="13.8" hidden="false" customHeight="false" outlineLevel="0" collapsed="false">
      <c r="A67" s="9" t="str">
        <f aca="false">E59</f>
        <v>Комары</v>
      </c>
      <c r="B67" s="5" t="s">
        <v>44</v>
      </c>
      <c r="C67" s="103"/>
      <c r="D67" s="103"/>
      <c r="E67" s="103"/>
      <c r="F67" s="103"/>
      <c r="G67" s="103"/>
    </row>
    <row r="68" customFormat="false" ht="13.8" hidden="false" customHeight="false" outlineLevel="0" collapsed="false">
      <c r="A68" s="9" t="str">
        <f aca="false">F59</f>
        <v>Осы</v>
      </c>
      <c r="B68" s="5" t="s">
        <v>44</v>
      </c>
      <c r="C68" s="103"/>
      <c r="D68" s="103"/>
      <c r="E68" s="103"/>
      <c r="F68" s="103"/>
      <c r="G68" s="103"/>
    </row>
    <row r="69" customFormat="false" ht="13.8" hidden="false" customHeight="false" outlineLevel="0" collapsed="false">
      <c r="A69" s="9" t="str">
        <f aca="false">G59</f>
        <v>Пищевая моль</v>
      </c>
      <c r="B69" s="5" t="s">
        <v>44</v>
      </c>
      <c r="C69" s="103"/>
      <c r="D69" s="103"/>
      <c r="E69" s="103"/>
      <c r="F69" s="103"/>
      <c r="G69" s="103"/>
    </row>
    <row r="70" customFormat="false" ht="13.8" hidden="false" customHeight="false" outlineLevel="0" collapsed="false">
      <c r="A70" s="141" t="s">
        <v>44</v>
      </c>
      <c r="B70" s="151"/>
      <c r="C70" s="151"/>
      <c r="D70" s="151"/>
      <c r="E70" s="151"/>
      <c r="F70" s="151"/>
      <c r="G70" s="152"/>
    </row>
    <row r="71" customFormat="false" ht="13.8" hidden="false" customHeight="true" outlineLevel="0" collapsed="false">
      <c r="A71" s="143" t="s">
        <v>331</v>
      </c>
      <c r="B71" s="143"/>
      <c r="C71" s="143"/>
      <c r="D71" s="143"/>
      <c r="E71" s="143"/>
      <c r="F71" s="143"/>
      <c r="G71" s="143"/>
    </row>
    <row r="72" customFormat="false" ht="13.8" hidden="false" customHeight="true" outlineLevel="0" collapsed="false">
      <c r="A72" s="141" t="s">
        <v>332</v>
      </c>
      <c r="B72" s="141"/>
      <c r="C72" s="141"/>
      <c r="D72" s="141"/>
      <c r="E72" s="141"/>
      <c r="F72" s="141"/>
      <c r="G72" s="141"/>
    </row>
    <row r="73" customFormat="false" ht="13.8" hidden="false" customHeight="true" outlineLevel="0" collapsed="false">
      <c r="A73" s="138" t="s">
        <v>364</v>
      </c>
      <c r="B73" s="138"/>
      <c r="C73" s="138"/>
      <c r="D73" s="138"/>
      <c r="E73" s="138"/>
      <c r="F73" s="138"/>
      <c r="G73" s="138"/>
    </row>
    <row r="74" customFormat="false" ht="39.8" hidden="false" customHeight="true" outlineLevel="0" collapsed="false">
      <c r="A74" s="139" t="s">
        <v>365</v>
      </c>
      <c r="B74" s="139"/>
      <c r="C74" s="139" t="s">
        <v>404</v>
      </c>
      <c r="D74" s="139" t="s">
        <v>49</v>
      </c>
      <c r="E74" s="139" t="s">
        <v>367</v>
      </c>
      <c r="F74" s="139"/>
      <c r="G74" s="139" t="s">
        <v>402</v>
      </c>
    </row>
    <row r="75" customFormat="false" ht="13.8" hidden="false" customHeight="true" outlineLevel="0" collapsed="false">
      <c r="A75" s="7" t="s">
        <v>369</v>
      </c>
      <c r="B75" s="7"/>
      <c r="C75" s="154" t="s">
        <v>44</v>
      </c>
      <c r="D75" s="7" t="s">
        <v>44</v>
      </c>
      <c r="E75" s="7" t="s">
        <v>44</v>
      </c>
      <c r="F75" s="7"/>
      <c r="G75" s="155" t="s">
        <v>44</v>
      </c>
    </row>
    <row r="76" customFormat="false" ht="13.8" hidden="false" customHeight="false" outlineLevel="0" collapsed="false">
      <c r="A76" s="7"/>
      <c r="B76" s="7"/>
      <c r="C76" s="145" t="s">
        <v>44</v>
      </c>
      <c r="D76" s="7"/>
      <c r="E76" s="7"/>
      <c r="F76" s="7"/>
      <c r="G76" s="155"/>
    </row>
    <row r="77" customFormat="false" ht="13.8" hidden="false" customHeight="true" outlineLevel="0" collapsed="false">
      <c r="A77" s="2" t="s">
        <v>372</v>
      </c>
      <c r="B77" s="2"/>
      <c r="C77" s="14" t="s">
        <v>32</v>
      </c>
      <c r="D77" s="156" t="str">
        <f aca="false">'Журн.расхода'!B8</f>
        <v>Ратобор-брикет от грызунов </v>
      </c>
      <c r="E77" s="7" t="str">
        <f aca="false">'Журн.расхода'!F8</f>
        <v>Бродифакум 0,005%</v>
      </c>
      <c r="F77" s="7"/>
      <c r="G77" s="157" t="n">
        <f aca="false">71*0.04</f>
        <v>2.84</v>
      </c>
    </row>
    <row r="78" customFormat="false" ht="12.9" hidden="false" customHeight="false" outlineLevel="0" collapsed="false">
      <c r="A78" s="2"/>
      <c r="B78" s="2"/>
      <c r="C78" s="166" t="str">
        <f aca="false">'Журн.расхода'!H8</f>
        <v>1 контур защиты</v>
      </c>
      <c r="D78" s="156"/>
      <c r="E78" s="7"/>
      <c r="F78" s="7"/>
      <c r="G78" s="157"/>
    </row>
    <row r="79" customFormat="false" ht="13.8" hidden="false" customHeight="true" outlineLevel="0" collapsed="false">
      <c r="A79" s="2" t="s">
        <v>358</v>
      </c>
      <c r="B79" s="2"/>
      <c r="C79" s="158" t="s">
        <v>44</v>
      </c>
      <c r="D79" s="5" t="s">
        <v>44</v>
      </c>
      <c r="E79" s="7" t="s">
        <v>44</v>
      </c>
      <c r="F79" s="7"/>
      <c r="G79" s="5" t="s">
        <v>44</v>
      </c>
    </row>
    <row r="80" customFormat="false" ht="13.8" hidden="false" customHeight="true" outlineLevel="0" collapsed="false">
      <c r="A80" s="7" t="s">
        <v>374</v>
      </c>
      <c r="B80" s="7"/>
      <c r="C80" s="158" t="s">
        <v>44</v>
      </c>
      <c r="D80" s="7" t="s">
        <v>44</v>
      </c>
      <c r="E80" s="7" t="s">
        <v>44</v>
      </c>
      <c r="F80" s="7"/>
      <c r="G80" s="7" t="s">
        <v>44</v>
      </c>
    </row>
    <row r="81" customFormat="false" ht="13.8" hidden="false" customHeight="false" outlineLevel="0" collapsed="false">
      <c r="A81" s="7"/>
      <c r="B81" s="7"/>
      <c r="C81" s="158" t="s">
        <v>44</v>
      </c>
      <c r="D81" s="7"/>
      <c r="E81" s="7"/>
      <c r="F81" s="7"/>
      <c r="G81" s="7"/>
    </row>
    <row r="82" customFormat="false" ht="13.8" hidden="false" customHeight="true" outlineLevel="0" collapsed="false">
      <c r="A82" s="2" t="s">
        <v>375</v>
      </c>
      <c r="B82" s="2"/>
      <c r="C82" s="28" t="s">
        <v>44</v>
      </c>
      <c r="D82" s="28" t="s">
        <v>44</v>
      </c>
      <c r="E82" s="28" t="s">
        <v>44</v>
      </c>
      <c r="F82" s="28"/>
      <c r="G82" s="28" t="s">
        <v>44</v>
      </c>
    </row>
    <row r="83" customFormat="false" ht="13.8" hidden="false" customHeight="false" outlineLevel="0" collapsed="false">
      <c r="A83" s="2"/>
      <c r="B83" s="2"/>
      <c r="C83" s="28" t="s">
        <v>44</v>
      </c>
      <c r="D83" s="28"/>
      <c r="E83" s="28"/>
      <c r="F83" s="28"/>
      <c r="G83" s="28"/>
    </row>
    <row r="84" customFormat="false" ht="13.8" hidden="false" customHeight="true" outlineLevel="0" collapsed="false">
      <c r="A84" s="159" t="s">
        <v>376</v>
      </c>
      <c r="B84" s="159"/>
      <c r="C84" s="28" t="s">
        <v>44</v>
      </c>
      <c r="D84" s="28" t="s">
        <v>44</v>
      </c>
      <c r="E84" s="28" t="s">
        <v>44</v>
      </c>
      <c r="F84" s="28"/>
      <c r="G84" s="28" t="s">
        <v>44</v>
      </c>
    </row>
    <row r="85" customFormat="false" ht="13.8" hidden="false" customHeight="false" outlineLevel="0" collapsed="false">
      <c r="A85" s="159"/>
      <c r="B85" s="159"/>
      <c r="C85" s="28"/>
      <c r="D85" s="28"/>
      <c r="E85" s="28"/>
      <c r="F85" s="28"/>
      <c r="G85" s="28"/>
    </row>
    <row r="86" customFormat="false" ht="13.8" hidden="false" customHeight="true" outlineLevel="0" collapsed="false">
      <c r="A86" s="28" t="s">
        <v>377</v>
      </c>
      <c r="B86" s="28"/>
      <c r="C86" s="28" t="s">
        <v>44</v>
      </c>
      <c r="D86" s="28" t="s">
        <v>44</v>
      </c>
      <c r="E86" s="28" t="s">
        <v>44</v>
      </c>
      <c r="F86" s="28"/>
      <c r="G86" s="28" t="s">
        <v>44</v>
      </c>
    </row>
    <row r="87" customFormat="false" ht="13.8" hidden="false" customHeight="false" outlineLevel="0" collapsed="false">
      <c r="A87" s="28"/>
      <c r="B87" s="28"/>
      <c r="C87" s="28" t="s">
        <v>44</v>
      </c>
      <c r="D87" s="28"/>
      <c r="E87" s="28"/>
      <c r="F87" s="28"/>
      <c r="G87" s="28"/>
    </row>
    <row r="88" customFormat="false" ht="13.8" hidden="false" customHeight="true" outlineLevel="0" collapsed="false">
      <c r="A88" s="138" t="s">
        <v>380</v>
      </c>
      <c r="B88" s="138"/>
      <c r="C88" s="138"/>
      <c r="D88" s="138"/>
      <c r="E88" s="138"/>
      <c r="F88" s="138"/>
      <c r="G88" s="138"/>
    </row>
    <row r="89" customFormat="false" ht="13.8" hidden="false" customHeight="true" outlineLevel="0" collapsed="false">
      <c r="A89" s="141" t="s">
        <v>381</v>
      </c>
      <c r="B89" s="141"/>
      <c r="C89" s="141"/>
      <c r="D89" s="141"/>
      <c r="E89" s="141"/>
      <c r="F89" s="7" t="s">
        <v>44</v>
      </c>
      <c r="G89" s="7"/>
    </row>
    <row r="90" customFormat="false" ht="13.8" hidden="false" customHeight="true" outlineLevel="0" collapsed="false">
      <c r="A90" s="141" t="s">
        <v>382</v>
      </c>
      <c r="B90" s="141"/>
      <c r="C90" s="141"/>
      <c r="D90" s="141"/>
      <c r="E90" s="141"/>
      <c r="F90" s="7" t="str">
        <f aca="false">F89</f>
        <v>-</v>
      </c>
      <c r="G90" s="7"/>
    </row>
    <row r="91" customFormat="false" ht="13.8" hidden="false" customHeight="true" outlineLevel="0" collapsed="false">
      <c r="A91" s="160" t="s">
        <v>383</v>
      </c>
      <c r="B91" s="160"/>
      <c r="C91" s="160"/>
      <c r="D91" s="160"/>
      <c r="E91" s="160"/>
      <c r="F91" s="7" t="s">
        <v>44</v>
      </c>
      <c r="G91" s="7"/>
    </row>
    <row r="92" customFormat="false" ht="13.8" hidden="false" customHeight="true" outlineLevel="0" collapsed="false">
      <c r="A92" s="141" t="s">
        <v>384</v>
      </c>
      <c r="B92" s="141"/>
      <c r="C92" s="141"/>
      <c r="D92" s="141"/>
      <c r="E92" s="141"/>
      <c r="F92" s="98" t="s">
        <v>385</v>
      </c>
      <c r="G92" s="98"/>
    </row>
    <row r="93" customFormat="false" ht="13.8" hidden="false" customHeight="true" outlineLevel="0" collapsed="false">
      <c r="A93" s="138" t="s">
        <v>386</v>
      </c>
      <c r="B93" s="138"/>
      <c r="C93" s="138"/>
      <c r="D93" s="138"/>
      <c r="E93" s="138"/>
      <c r="F93" s="138"/>
      <c r="G93" s="138"/>
    </row>
    <row r="94" customFormat="false" ht="27.85" hidden="false" customHeight="true" outlineLevel="0" collapsed="false">
      <c r="A94" s="9" t="s">
        <v>387</v>
      </c>
      <c r="B94" s="9"/>
      <c r="C94" s="9"/>
      <c r="D94" s="9"/>
      <c r="E94" s="9"/>
      <c r="F94" s="9"/>
      <c r="G94" s="9"/>
    </row>
    <row r="95" customFormat="false" ht="13.8" hidden="false" customHeight="true" outlineLevel="0" collapsed="false">
      <c r="A95" s="98" t="s">
        <v>388</v>
      </c>
      <c r="B95" s="98"/>
      <c r="C95" s="98"/>
      <c r="D95" s="98" t="s">
        <v>389</v>
      </c>
      <c r="E95" s="98"/>
      <c r="F95" s="98"/>
      <c r="G95" s="98"/>
    </row>
    <row r="96" customFormat="false" ht="13.8" hidden="false" customHeight="false" outlineLevel="0" collapsed="false">
      <c r="A96" s="98"/>
      <c r="B96" s="98"/>
      <c r="C96" s="98"/>
      <c r="D96" s="98"/>
      <c r="E96" s="98"/>
      <c r="F96" s="98"/>
      <c r="G96" s="98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27" activeCellId="0" sqref="A27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20.43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3.9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13.9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13.9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3.9" hidden="false" customHeight="false" outlineLevel="0" collapsed="false">
      <c r="A5" s="135" t="s">
        <v>310</v>
      </c>
      <c r="B5" s="136" t="n">
        <f aca="false">'Журн.расхода'!A9</f>
        <v>45541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9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9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9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27.8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9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9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27.85" hidden="false" customHeight="true" outlineLevel="0" collapsed="false">
      <c r="A14" s="24" t="s">
        <v>314</v>
      </c>
      <c r="B14" s="139" t="s">
        <v>315</v>
      </c>
      <c r="C14" s="139" t="s">
        <v>417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39.8" hidden="false" customHeight="true" outlineLevel="0" collapsed="false">
      <c r="A15" s="141" t="s">
        <v>321</v>
      </c>
      <c r="B15" s="5" t="n">
        <v>2</v>
      </c>
      <c r="C15" s="5" t="s">
        <v>418</v>
      </c>
      <c r="D15" s="5" t="s">
        <v>44</v>
      </c>
      <c r="E15" s="142" t="s">
        <v>44</v>
      </c>
      <c r="F15" s="7" t="n">
        <v>12</v>
      </c>
      <c r="G15" s="7"/>
    </row>
    <row r="16" customFormat="false" ht="13.9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3.9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9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9" hidden="false" customHeight="false" outlineLevel="0" collapsed="false">
      <c r="A19" s="9" t="s">
        <v>326</v>
      </c>
      <c r="B19" s="5" t="s">
        <v>44</v>
      </c>
      <c r="C19" s="137"/>
      <c r="D19" s="137"/>
      <c r="E19" s="137"/>
      <c r="F19" s="137"/>
      <c r="G19" s="137"/>
    </row>
    <row r="20" customFormat="false" ht="13.9" hidden="false" customHeight="false" outlineLevel="0" collapsed="false">
      <c r="A20" s="9" t="s">
        <v>327</v>
      </c>
      <c r="B20" s="5" t="str">
        <f aca="false">B19</f>
        <v>-</v>
      </c>
      <c r="C20" s="137"/>
      <c r="D20" s="137"/>
      <c r="E20" s="137"/>
      <c r="F20" s="137"/>
      <c r="G20" s="137"/>
    </row>
    <row r="21" customFormat="false" ht="13.9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9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9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9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3.9" hidden="false" customHeight="true" outlineLevel="0" collapsed="false">
      <c r="A25" s="141" t="s">
        <v>419</v>
      </c>
      <c r="B25" s="141"/>
      <c r="C25" s="141"/>
      <c r="D25" s="141"/>
      <c r="E25" s="141"/>
      <c r="F25" s="141"/>
      <c r="G25" s="141"/>
    </row>
    <row r="26" customFormat="false" ht="13.9" hidden="false" customHeight="true" outlineLevel="0" collapsed="false">
      <c r="A26" s="153" t="s">
        <v>420</v>
      </c>
      <c r="B26" s="141"/>
      <c r="C26" s="141"/>
      <c r="D26" s="141"/>
      <c r="E26" s="141"/>
      <c r="F26" s="141"/>
      <c r="G26" s="141"/>
    </row>
    <row r="27" customFormat="false" ht="25.85" hidden="false" customHeight="true" outlineLevel="0" collapsed="false">
      <c r="A27" s="141" t="s">
        <v>421</v>
      </c>
      <c r="B27" s="141"/>
      <c r="C27" s="141"/>
      <c r="D27" s="141"/>
      <c r="E27" s="141"/>
      <c r="F27" s="141"/>
      <c r="G27" s="141"/>
    </row>
    <row r="28" customFormat="false" ht="13.9" hidden="false" customHeight="true" outlineLevel="0" collapsed="false">
      <c r="A28" s="138" t="s">
        <v>333</v>
      </c>
      <c r="B28" s="138"/>
      <c r="C28" s="138"/>
      <c r="D28" s="138"/>
      <c r="E28" s="138"/>
      <c r="F28" s="138"/>
      <c r="G28" s="138"/>
    </row>
    <row r="29" customFormat="false" ht="13.9" hidden="false" customHeight="false" outlineLevel="0" collapsed="false">
      <c r="A29" s="139" t="s">
        <v>315</v>
      </c>
      <c r="B29" s="9" t="s">
        <v>335</v>
      </c>
      <c r="C29" s="9" t="s">
        <v>336</v>
      </c>
      <c r="D29" s="9" t="s">
        <v>337</v>
      </c>
      <c r="E29" s="9" t="s">
        <v>338</v>
      </c>
      <c r="F29" s="9" t="s">
        <v>339</v>
      </c>
      <c r="G29" s="9" t="s">
        <v>340</v>
      </c>
    </row>
    <row r="30" customFormat="false" ht="13.9" hidden="false" customHeight="false" outlineLevel="0" collapsed="false">
      <c r="A30" s="5" t="s">
        <v>44</v>
      </c>
      <c r="B30" s="5" t="s">
        <v>44</v>
      </c>
      <c r="C30" s="5" t="s">
        <v>44</v>
      </c>
      <c r="D30" s="5" t="s">
        <v>44</v>
      </c>
      <c r="E30" s="5" t="s">
        <v>44</v>
      </c>
      <c r="F30" s="5" t="s">
        <v>44</v>
      </c>
      <c r="G30" s="5" t="s">
        <v>44</v>
      </c>
    </row>
    <row r="31" customFormat="false" ht="13.9" hidden="false" customHeight="true" outlineLevel="0" collapsed="false">
      <c r="A31" s="143" t="s">
        <v>322</v>
      </c>
      <c r="B31" s="143"/>
      <c r="C31" s="143"/>
      <c r="D31" s="143"/>
      <c r="E31" s="143"/>
      <c r="F31" s="143"/>
      <c r="G31" s="143"/>
    </row>
    <row r="32" customFormat="false" ht="13.9" hidden="false" customHeight="false" outlineLevel="0" collapsed="false">
      <c r="A32" s="139" t="s">
        <v>323</v>
      </c>
      <c r="B32" s="139" t="s">
        <v>324</v>
      </c>
      <c r="C32" s="103"/>
      <c r="D32" s="103"/>
      <c r="E32" s="103"/>
      <c r="F32" s="103"/>
      <c r="G32" s="103"/>
    </row>
    <row r="33" customFormat="false" ht="13.9" hidden="false" customHeight="true" outlineLevel="0" collapsed="false">
      <c r="A33" s="7" t="s">
        <v>347</v>
      </c>
      <c r="B33" s="7"/>
      <c r="C33" s="103"/>
      <c r="D33" s="103"/>
      <c r="E33" s="103"/>
      <c r="F33" s="103"/>
      <c r="G33" s="103"/>
    </row>
    <row r="34" customFormat="false" ht="13.9" hidden="false" customHeight="false" outlineLevel="0" collapsed="false">
      <c r="A34" s="9" t="s">
        <v>335</v>
      </c>
      <c r="B34" s="5" t="str">
        <f aca="false">B30</f>
        <v>-</v>
      </c>
      <c r="C34" s="103"/>
      <c r="D34" s="103"/>
      <c r="E34" s="103"/>
      <c r="F34" s="103"/>
      <c r="G34" s="103"/>
    </row>
    <row r="35" customFormat="false" ht="13.9" hidden="false" customHeight="false" outlineLevel="0" collapsed="false">
      <c r="A35" s="9" t="s">
        <v>336</v>
      </c>
      <c r="B35" s="5" t="str">
        <f aca="false">C30</f>
        <v>-</v>
      </c>
      <c r="C35" s="103"/>
      <c r="D35" s="103"/>
      <c r="E35" s="103"/>
      <c r="F35" s="103"/>
      <c r="G35" s="103"/>
    </row>
    <row r="36" customFormat="false" ht="13.9" hidden="false" customHeight="false" outlineLevel="0" collapsed="false">
      <c r="A36" s="9" t="s">
        <v>337</v>
      </c>
      <c r="B36" s="5" t="str">
        <f aca="false">D30</f>
        <v>-</v>
      </c>
      <c r="C36" s="146"/>
      <c r="D36" s="146"/>
      <c r="E36" s="146"/>
      <c r="F36" s="146"/>
      <c r="G36" s="103"/>
    </row>
    <row r="37" customFormat="false" ht="14.15" hidden="false" customHeight="false" outlineLevel="0" collapsed="false">
      <c r="A37" s="9" t="s">
        <v>338</v>
      </c>
      <c r="B37" s="5" t="str">
        <f aca="false">E30</f>
        <v>-</v>
      </c>
      <c r="C37" s="146"/>
      <c r="D37" s="146"/>
      <c r="E37" s="146"/>
      <c r="F37" s="146"/>
      <c r="G37" s="103"/>
    </row>
    <row r="38" customFormat="false" ht="14.15" hidden="false" customHeight="false" outlineLevel="0" collapsed="false">
      <c r="A38" s="9" t="s">
        <v>339</v>
      </c>
      <c r="B38" s="5" t="str">
        <f aca="false">F30</f>
        <v>-</v>
      </c>
      <c r="C38" s="146"/>
      <c r="D38" s="146"/>
      <c r="E38" s="146"/>
      <c r="F38" s="146"/>
      <c r="G38" s="103"/>
    </row>
    <row r="39" customFormat="false" ht="13.9" hidden="false" customHeight="false" outlineLevel="0" collapsed="false">
      <c r="A39" s="9" t="s">
        <v>340</v>
      </c>
      <c r="B39" s="5" t="str">
        <f aca="false">G30</f>
        <v>-</v>
      </c>
      <c r="C39" s="146"/>
      <c r="D39" s="146"/>
      <c r="E39" s="146"/>
      <c r="F39" s="146"/>
      <c r="G39" s="103"/>
    </row>
    <row r="40" customFormat="false" ht="13.9" hidden="false" customHeight="false" outlineLevel="0" collapsed="false">
      <c r="A40" s="9" t="s">
        <v>327</v>
      </c>
      <c r="B40" s="5" t="n">
        <f aca="false">SUM(B35:B39)</f>
        <v>0</v>
      </c>
      <c r="C40" s="146"/>
      <c r="D40" s="146"/>
      <c r="E40" s="146"/>
      <c r="F40" s="146"/>
      <c r="G40" s="103"/>
    </row>
    <row r="41" customFormat="false" ht="13.9" hidden="false" customHeight="true" outlineLevel="0" collapsed="false">
      <c r="A41" s="141" t="s">
        <v>44</v>
      </c>
      <c r="B41" s="141"/>
      <c r="C41" s="141"/>
      <c r="D41" s="141"/>
      <c r="E41" s="141"/>
      <c r="F41" s="141"/>
      <c r="G41" s="141"/>
    </row>
    <row r="42" customFormat="false" ht="13.9" hidden="false" customHeight="true" outlineLevel="0" collapsed="false">
      <c r="A42" s="143" t="s">
        <v>331</v>
      </c>
      <c r="B42" s="143"/>
      <c r="C42" s="143"/>
      <c r="D42" s="143"/>
      <c r="E42" s="143"/>
      <c r="F42" s="143"/>
      <c r="G42" s="143"/>
    </row>
    <row r="43" customFormat="false" ht="13.9" hidden="false" customHeight="true" outlineLevel="0" collapsed="false">
      <c r="A43" s="141" t="s">
        <v>332</v>
      </c>
      <c r="B43" s="141"/>
      <c r="C43" s="141"/>
      <c r="D43" s="141"/>
      <c r="E43" s="141"/>
      <c r="F43" s="141"/>
      <c r="G43" s="141"/>
    </row>
    <row r="44" customFormat="false" ht="13.9" hidden="false" customHeight="true" outlineLevel="0" collapsed="false">
      <c r="A44" s="138" t="s">
        <v>349</v>
      </c>
      <c r="B44" s="138"/>
      <c r="C44" s="138"/>
      <c r="D44" s="138"/>
      <c r="E44" s="138"/>
      <c r="F44" s="138"/>
      <c r="G44" s="138"/>
    </row>
    <row r="45" customFormat="false" ht="13.9" hidden="false" customHeight="false" outlineLevel="0" collapsed="false">
      <c r="A45" s="139" t="s">
        <v>350</v>
      </c>
      <c r="B45" s="139" t="s">
        <v>351</v>
      </c>
      <c r="C45" s="139" t="s">
        <v>352</v>
      </c>
      <c r="D45" s="139" t="s">
        <v>353</v>
      </c>
      <c r="E45" s="139" t="s">
        <v>354</v>
      </c>
      <c r="F45" s="139" t="s">
        <v>355</v>
      </c>
      <c r="G45" s="139" t="s">
        <v>356</v>
      </c>
    </row>
    <row r="46" customFormat="false" ht="13.9" hidden="false" customHeight="false" outlineLevel="0" collapsed="false">
      <c r="A46" s="147" t="s">
        <v>44</v>
      </c>
      <c r="B46" s="147" t="s">
        <v>44</v>
      </c>
      <c r="C46" s="147" t="s">
        <v>44</v>
      </c>
      <c r="D46" s="147" t="s">
        <v>44</v>
      </c>
      <c r="E46" s="147" t="s">
        <v>44</v>
      </c>
      <c r="F46" s="147" t="s">
        <v>44</v>
      </c>
      <c r="G46" s="147" t="s">
        <v>44</v>
      </c>
    </row>
    <row r="47" customFormat="false" ht="13.9" hidden="false" customHeight="true" outlineLevel="0" collapsed="false">
      <c r="A47" s="143" t="s">
        <v>322</v>
      </c>
      <c r="B47" s="143"/>
      <c r="C47" s="143"/>
      <c r="D47" s="143"/>
      <c r="E47" s="143"/>
      <c r="F47" s="143"/>
      <c r="G47" s="143"/>
    </row>
    <row r="48" customFormat="false" ht="13.9" hidden="false" customHeight="false" outlineLevel="0" collapsed="false">
      <c r="A48" s="139" t="s">
        <v>323</v>
      </c>
      <c r="B48" s="139" t="s">
        <v>324</v>
      </c>
      <c r="C48" s="137"/>
      <c r="D48" s="137"/>
      <c r="E48" s="137"/>
      <c r="F48" s="137"/>
      <c r="G48" s="137"/>
    </row>
    <row r="49" customFormat="false" ht="13.9" hidden="false" customHeight="true" outlineLevel="0" collapsed="false">
      <c r="A49" s="28" t="s">
        <v>357</v>
      </c>
      <c r="B49" s="28"/>
      <c r="C49" s="137"/>
      <c r="D49" s="137"/>
      <c r="E49" s="137"/>
      <c r="F49" s="137"/>
      <c r="G49" s="137"/>
    </row>
    <row r="50" customFormat="false" ht="13.9" hidden="false" customHeight="false" outlineLevel="0" collapsed="false">
      <c r="A50" s="9" t="s">
        <v>351</v>
      </c>
      <c r="B50" s="5" t="str">
        <f aca="false">B46</f>
        <v>-</v>
      </c>
      <c r="C50" s="137"/>
      <c r="D50" s="137"/>
      <c r="E50" s="137"/>
      <c r="F50" s="137"/>
      <c r="G50" s="137"/>
    </row>
    <row r="51" customFormat="false" ht="13.9" hidden="false" customHeight="false" outlineLevel="0" collapsed="false">
      <c r="A51" s="9" t="s">
        <v>352</v>
      </c>
      <c r="B51" s="5" t="str">
        <f aca="false">C46</f>
        <v>-</v>
      </c>
      <c r="C51" s="137"/>
      <c r="D51" s="137"/>
      <c r="E51" s="137"/>
      <c r="F51" s="137"/>
      <c r="G51" s="137"/>
    </row>
    <row r="52" customFormat="false" ht="13.9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7"/>
      <c r="D52" s="137"/>
      <c r="E52" s="137"/>
      <c r="F52" s="137"/>
      <c r="G52" s="137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7"/>
      <c r="D53" s="137"/>
      <c r="E53" s="137"/>
      <c r="F53" s="137"/>
      <c r="G53" s="137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7"/>
      <c r="D54" s="137"/>
      <c r="E54" s="137"/>
      <c r="F54" s="137"/>
      <c r="G54" s="137"/>
    </row>
    <row r="55" customFormat="false" ht="13.9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7"/>
      <c r="D55" s="137"/>
      <c r="E55" s="137"/>
      <c r="F55" s="137"/>
      <c r="G55" s="137"/>
    </row>
    <row r="56" customFormat="false" ht="13.9" hidden="false" customHeight="true" outlineLevel="0" collapsed="false">
      <c r="A56" s="143" t="s">
        <v>331</v>
      </c>
      <c r="B56" s="143"/>
      <c r="C56" s="143"/>
      <c r="D56" s="143"/>
      <c r="E56" s="143"/>
      <c r="F56" s="143"/>
      <c r="G56" s="143"/>
    </row>
    <row r="57" customFormat="false" ht="13.9" hidden="false" customHeight="true" outlineLevel="0" collapsed="false">
      <c r="A57" s="141" t="s">
        <v>332</v>
      </c>
      <c r="B57" s="141"/>
      <c r="C57" s="141"/>
      <c r="D57" s="141"/>
      <c r="E57" s="141"/>
      <c r="F57" s="141"/>
      <c r="G57" s="141"/>
    </row>
    <row r="58" customFormat="false" ht="13.9" hidden="false" customHeight="true" outlineLevel="0" collapsed="false">
      <c r="A58" s="138" t="s">
        <v>359</v>
      </c>
      <c r="B58" s="138"/>
      <c r="C58" s="138"/>
      <c r="D58" s="138"/>
      <c r="E58" s="138"/>
      <c r="F58" s="138"/>
      <c r="G58" s="138"/>
    </row>
    <row r="59" customFormat="false" ht="27.85" hidden="false" customHeight="false" outlineLevel="0" collapsed="false">
      <c r="A59" s="139" t="s">
        <v>360</v>
      </c>
      <c r="B59" s="139" t="s">
        <v>351</v>
      </c>
      <c r="C59" s="139" t="s">
        <v>352</v>
      </c>
      <c r="D59" s="139" t="s">
        <v>353</v>
      </c>
      <c r="E59" s="139" t="s">
        <v>354</v>
      </c>
      <c r="F59" s="139" t="s">
        <v>355</v>
      </c>
      <c r="G59" s="139" t="s">
        <v>356</v>
      </c>
    </row>
    <row r="60" customFormat="false" ht="13.9" hidden="false" customHeight="false" outlineLevel="0" collapsed="false">
      <c r="A60" s="5" t="s">
        <v>44</v>
      </c>
      <c r="B60" s="5" t="s">
        <v>44</v>
      </c>
      <c r="C60" s="5" t="s">
        <v>44</v>
      </c>
      <c r="D60" s="5" t="s">
        <v>44</v>
      </c>
      <c r="E60" s="5" t="s">
        <v>44</v>
      </c>
      <c r="F60" s="5" t="s">
        <v>44</v>
      </c>
      <c r="G60" s="5" t="s">
        <v>44</v>
      </c>
    </row>
    <row r="61" customFormat="false" ht="13.9" hidden="false" customHeight="true" outlineLevel="0" collapsed="false">
      <c r="A61" s="143" t="s">
        <v>322</v>
      </c>
      <c r="B61" s="143"/>
      <c r="C61" s="143"/>
      <c r="D61" s="143"/>
      <c r="E61" s="143"/>
      <c r="F61" s="143"/>
      <c r="G61" s="143"/>
    </row>
    <row r="62" customFormat="false" ht="13.9" hidden="false" customHeight="false" outlineLevel="0" collapsed="false">
      <c r="A62" s="165" t="s">
        <v>323</v>
      </c>
      <c r="B62" s="165" t="s">
        <v>324</v>
      </c>
      <c r="C62" s="103"/>
      <c r="D62" s="103"/>
      <c r="E62" s="103"/>
      <c r="F62" s="103"/>
      <c r="G62" s="103"/>
    </row>
    <row r="63" customFormat="false" ht="13.8" hidden="false" customHeight="false" outlineLevel="0" collapsed="false">
      <c r="A63" s="121" t="s">
        <v>357</v>
      </c>
      <c r="B63" s="121"/>
      <c r="C63" s="103"/>
      <c r="D63" s="103"/>
      <c r="E63" s="103"/>
      <c r="F63" s="103"/>
      <c r="G63" s="103"/>
    </row>
    <row r="64" customFormat="false" ht="13.9" hidden="false" customHeight="false" outlineLevel="0" collapsed="false">
      <c r="A64" s="9" t="s">
        <v>351</v>
      </c>
      <c r="B64" s="5" t="s">
        <v>44</v>
      </c>
      <c r="C64" s="103"/>
      <c r="D64" s="103"/>
      <c r="E64" s="103"/>
      <c r="F64" s="103"/>
      <c r="G64" s="103"/>
    </row>
    <row r="65" customFormat="false" ht="13.9" hidden="false" customHeight="false" outlineLevel="0" collapsed="false">
      <c r="A65" s="9" t="s">
        <v>352</v>
      </c>
      <c r="B65" s="5" t="s">
        <v>44</v>
      </c>
      <c r="C65" s="103"/>
      <c r="D65" s="103"/>
      <c r="E65" s="103"/>
      <c r="F65" s="103"/>
      <c r="G65" s="103"/>
    </row>
    <row r="66" customFormat="false" ht="13.9" hidden="false" customHeight="false" outlineLevel="0" collapsed="false">
      <c r="A66" s="9" t="str">
        <f aca="false">D59</f>
        <v>Златоглазки</v>
      </c>
      <c r="B66" s="5" t="s">
        <v>44</v>
      </c>
      <c r="C66" s="103"/>
      <c r="D66" s="103"/>
      <c r="E66" s="103"/>
      <c r="F66" s="103"/>
      <c r="G66" s="103"/>
    </row>
    <row r="67" customFormat="false" ht="13.9" hidden="false" customHeight="false" outlineLevel="0" collapsed="false">
      <c r="A67" s="9" t="str">
        <f aca="false">E59</f>
        <v>Комары</v>
      </c>
      <c r="B67" s="5" t="s">
        <v>44</v>
      </c>
      <c r="C67" s="103"/>
      <c r="D67" s="103"/>
      <c r="E67" s="103"/>
      <c r="F67" s="103"/>
      <c r="G67" s="103"/>
    </row>
    <row r="68" customFormat="false" ht="13.9" hidden="false" customHeight="false" outlineLevel="0" collapsed="false">
      <c r="A68" s="9" t="str">
        <f aca="false">F59</f>
        <v>Осы</v>
      </c>
      <c r="B68" s="5" t="s">
        <v>44</v>
      </c>
      <c r="C68" s="103"/>
      <c r="D68" s="103"/>
      <c r="E68" s="103"/>
      <c r="F68" s="103"/>
      <c r="G68" s="103"/>
    </row>
    <row r="69" customFormat="false" ht="13.9" hidden="false" customHeight="false" outlineLevel="0" collapsed="false">
      <c r="A69" s="9" t="str">
        <f aca="false">G59</f>
        <v>Пищевая моль</v>
      </c>
      <c r="B69" s="5" t="s">
        <v>44</v>
      </c>
      <c r="C69" s="103"/>
      <c r="D69" s="103"/>
      <c r="E69" s="103"/>
      <c r="F69" s="103"/>
      <c r="G69" s="103"/>
    </row>
    <row r="70" customFormat="false" ht="13.9" hidden="false" customHeight="false" outlineLevel="0" collapsed="false">
      <c r="A70" s="141" t="s">
        <v>44</v>
      </c>
      <c r="B70" s="151"/>
      <c r="C70" s="151"/>
      <c r="D70" s="151"/>
      <c r="E70" s="151"/>
      <c r="F70" s="151"/>
      <c r="G70" s="152"/>
    </row>
    <row r="71" customFormat="false" ht="13.9" hidden="false" customHeight="true" outlineLevel="0" collapsed="false">
      <c r="A71" s="143" t="s">
        <v>331</v>
      </c>
      <c r="B71" s="143"/>
      <c r="C71" s="143"/>
      <c r="D71" s="143"/>
      <c r="E71" s="143"/>
      <c r="F71" s="143"/>
      <c r="G71" s="143"/>
    </row>
    <row r="72" customFormat="false" ht="13.9" hidden="false" customHeight="true" outlineLevel="0" collapsed="false">
      <c r="A72" s="141" t="s">
        <v>332</v>
      </c>
      <c r="B72" s="141"/>
      <c r="C72" s="141"/>
      <c r="D72" s="141"/>
      <c r="E72" s="141"/>
      <c r="F72" s="141"/>
      <c r="G72" s="141"/>
    </row>
    <row r="73" customFormat="false" ht="13.9" hidden="false" customHeight="true" outlineLevel="0" collapsed="false">
      <c r="A73" s="138" t="s">
        <v>364</v>
      </c>
      <c r="B73" s="138"/>
      <c r="C73" s="138"/>
      <c r="D73" s="138"/>
      <c r="E73" s="138"/>
      <c r="F73" s="138"/>
      <c r="G73" s="138"/>
    </row>
    <row r="74" customFormat="false" ht="39.8" hidden="false" customHeight="true" outlineLevel="0" collapsed="false">
      <c r="A74" s="139" t="s">
        <v>365</v>
      </c>
      <c r="B74" s="139"/>
      <c r="C74" s="139" t="s">
        <v>404</v>
      </c>
      <c r="D74" s="139" t="s">
        <v>49</v>
      </c>
      <c r="E74" s="139" t="s">
        <v>367</v>
      </c>
      <c r="F74" s="139"/>
      <c r="G74" s="139" t="s">
        <v>402</v>
      </c>
    </row>
    <row r="75" customFormat="false" ht="13.9" hidden="false" customHeight="true" outlineLevel="0" collapsed="false">
      <c r="A75" s="7" t="s">
        <v>369</v>
      </c>
      <c r="B75" s="7"/>
      <c r="C75" s="154" t="s">
        <v>44</v>
      </c>
      <c r="D75" s="7" t="s">
        <v>44</v>
      </c>
      <c r="E75" s="7" t="s">
        <v>44</v>
      </c>
      <c r="F75" s="7"/>
      <c r="G75" s="155" t="s">
        <v>44</v>
      </c>
    </row>
    <row r="76" customFormat="false" ht="13.9" hidden="false" customHeight="false" outlineLevel="0" collapsed="false">
      <c r="A76" s="7"/>
      <c r="B76" s="7"/>
      <c r="C76" s="145" t="s">
        <v>44</v>
      </c>
      <c r="D76" s="7"/>
      <c r="E76" s="7"/>
      <c r="F76" s="7"/>
      <c r="G76" s="155"/>
    </row>
    <row r="77" customFormat="false" ht="13.9" hidden="false" customHeight="true" outlineLevel="0" collapsed="false">
      <c r="A77" s="2" t="s">
        <v>372</v>
      </c>
      <c r="B77" s="2"/>
      <c r="C77" s="14" t="s">
        <v>35</v>
      </c>
      <c r="D77" s="156" t="str">
        <f aca="false">'Журн.расхода'!B8</f>
        <v>Ратобор-брикет от грызунов </v>
      </c>
      <c r="E77" s="7" t="str">
        <f aca="false">'Журн.расхода'!F8</f>
        <v>Бродифакум 0,005%</v>
      </c>
      <c r="F77" s="7"/>
      <c r="G77" s="157" t="n">
        <f aca="false">128*0.02</f>
        <v>2.56</v>
      </c>
    </row>
    <row r="78" customFormat="false" ht="12.8" hidden="false" customHeight="false" outlineLevel="0" collapsed="false">
      <c r="A78" s="2"/>
      <c r="B78" s="2"/>
      <c r="C78" s="166" t="str">
        <f aca="false">'Журн.расхода'!H9</f>
        <v>2 контур защиты</v>
      </c>
      <c r="D78" s="156"/>
      <c r="E78" s="7"/>
      <c r="F78" s="7"/>
      <c r="G78" s="157"/>
    </row>
    <row r="79" customFormat="false" ht="13.9" hidden="false" customHeight="true" outlineLevel="0" collapsed="false">
      <c r="A79" s="2" t="s">
        <v>358</v>
      </c>
      <c r="B79" s="2"/>
      <c r="C79" s="158" t="s">
        <v>44</v>
      </c>
      <c r="D79" s="5" t="s">
        <v>44</v>
      </c>
      <c r="E79" s="7" t="s">
        <v>44</v>
      </c>
      <c r="F79" s="7"/>
      <c r="G79" s="5" t="s">
        <v>44</v>
      </c>
    </row>
    <row r="80" customFormat="false" ht="13.9" hidden="false" customHeight="true" outlineLevel="0" collapsed="false">
      <c r="A80" s="7" t="s">
        <v>374</v>
      </c>
      <c r="B80" s="7"/>
      <c r="C80" s="158" t="s">
        <v>44</v>
      </c>
      <c r="D80" s="7" t="s">
        <v>44</v>
      </c>
      <c r="E80" s="7" t="s">
        <v>44</v>
      </c>
      <c r="F80" s="7"/>
      <c r="G80" s="7" t="s">
        <v>44</v>
      </c>
    </row>
    <row r="81" customFormat="false" ht="13.9" hidden="false" customHeight="false" outlineLevel="0" collapsed="false">
      <c r="A81" s="7"/>
      <c r="B81" s="7"/>
      <c r="C81" s="158" t="s">
        <v>44</v>
      </c>
      <c r="D81" s="7"/>
      <c r="E81" s="7"/>
      <c r="F81" s="7"/>
      <c r="G81" s="7"/>
    </row>
    <row r="82" customFormat="false" ht="13.9" hidden="false" customHeight="true" outlineLevel="0" collapsed="false">
      <c r="A82" s="2" t="s">
        <v>375</v>
      </c>
      <c r="B82" s="2"/>
      <c r="C82" s="28" t="s">
        <v>44</v>
      </c>
      <c r="D82" s="28" t="s">
        <v>44</v>
      </c>
      <c r="E82" s="28" t="s">
        <v>44</v>
      </c>
      <c r="F82" s="28"/>
      <c r="G82" s="28" t="s">
        <v>44</v>
      </c>
    </row>
    <row r="83" customFormat="false" ht="13.9" hidden="false" customHeight="false" outlineLevel="0" collapsed="false">
      <c r="A83" s="2"/>
      <c r="B83" s="2"/>
      <c r="C83" s="28" t="s">
        <v>44</v>
      </c>
      <c r="D83" s="28"/>
      <c r="E83" s="28"/>
      <c r="F83" s="28"/>
      <c r="G83" s="28"/>
    </row>
    <row r="84" customFormat="false" ht="12.8" hidden="false" customHeight="true" outlineLevel="0" collapsed="false">
      <c r="A84" s="159" t="s">
        <v>376</v>
      </c>
      <c r="B84" s="159"/>
      <c r="C84" s="28" t="s">
        <v>44</v>
      </c>
      <c r="D84" s="28" t="s">
        <v>44</v>
      </c>
      <c r="E84" s="28" t="s">
        <v>44</v>
      </c>
      <c r="F84" s="28"/>
      <c r="G84" s="28" t="s">
        <v>44</v>
      </c>
    </row>
    <row r="85" customFormat="false" ht="12.8" hidden="false" customHeight="false" outlineLevel="0" collapsed="false">
      <c r="A85" s="159"/>
      <c r="B85" s="159"/>
      <c r="C85" s="28"/>
      <c r="D85" s="28"/>
      <c r="E85" s="28"/>
      <c r="F85" s="28"/>
      <c r="G85" s="28"/>
    </row>
    <row r="86" customFormat="false" ht="13.9" hidden="false" customHeight="true" outlineLevel="0" collapsed="false">
      <c r="A86" s="28" t="s">
        <v>377</v>
      </c>
      <c r="B86" s="28"/>
      <c r="C86" s="28" t="s">
        <v>44</v>
      </c>
      <c r="D86" s="28" t="s">
        <v>44</v>
      </c>
      <c r="E86" s="28" t="s">
        <v>44</v>
      </c>
      <c r="F86" s="28"/>
      <c r="G86" s="28" t="s">
        <v>44</v>
      </c>
    </row>
    <row r="87" customFormat="false" ht="13.9" hidden="false" customHeight="false" outlineLevel="0" collapsed="false">
      <c r="A87" s="28"/>
      <c r="B87" s="28"/>
      <c r="C87" s="28" t="s">
        <v>44</v>
      </c>
      <c r="D87" s="28"/>
      <c r="E87" s="28"/>
      <c r="F87" s="28"/>
      <c r="G87" s="28"/>
    </row>
    <row r="88" customFormat="false" ht="13.9" hidden="false" customHeight="true" outlineLevel="0" collapsed="false">
      <c r="A88" s="138" t="s">
        <v>380</v>
      </c>
      <c r="B88" s="138"/>
      <c r="C88" s="138"/>
      <c r="D88" s="138"/>
      <c r="E88" s="138"/>
      <c r="F88" s="138"/>
      <c r="G88" s="138"/>
    </row>
    <row r="89" customFormat="false" ht="13.9" hidden="false" customHeight="true" outlineLevel="0" collapsed="false">
      <c r="A89" s="141" t="s">
        <v>381</v>
      </c>
      <c r="B89" s="141"/>
      <c r="C89" s="141"/>
      <c r="D89" s="141"/>
      <c r="E89" s="141"/>
      <c r="F89" s="7" t="s">
        <v>44</v>
      </c>
      <c r="G89" s="7"/>
    </row>
    <row r="90" customFormat="false" ht="13.9" hidden="false" customHeight="true" outlineLevel="0" collapsed="false">
      <c r="A90" s="141" t="s">
        <v>382</v>
      </c>
      <c r="B90" s="141"/>
      <c r="C90" s="141"/>
      <c r="D90" s="141"/>
      <c r="E90" s="141"/>
      <c r="F90" s="7" t="str">
        <f aca="false">F89</f>
        <v>-</v>
      </c>
      <c r="G90" s="7"/>
    </row>
    <row r="91" customFormat="false" ht="13.9" hidden="false" customHeight="true" outlineLevel="0" collapsed="false">
      <c r="A91" s="160" t="s">
        <v>383</v>
      </c>
      <c r="B91" s="160"/>
      <c r="C91" s="160"/>
      <c r="D91" s="160"/>
      <c r="E91" s="160"/>
      <c r="F91" s="7" t="s">
        <v>44</v>
      </c>
      <c r="G91" s="7"/>
    </row>
    <row r="92" customFormat="false" ht="13.9" hidden="false" customHeight="true" outlineLevel="0" collapsed="false">
      <c r="A92" s="141" t="s">
        <v>384</v>
      </c>
      <c r="B92" s="141"/>
      <c r="C92" s="141"/>
      <c r="D92" s="141"/>
      <c r="E92" s="141"/>
      <c r="F92" s="98" t="s">
        <v>385</v>
      </c>
      <c r="G92" s="98"/>
    </row>
    <row r="93" customFormat="false" ht="13.9" hidden="false" customHeight="true" outlineLevel="0" collapsed="false">
      <c r="A93" s="138" t="s">
        <v>386</v>
      </c>
      <c r="B93" s="138"/>
      <c r="C93" s="138"/>
      <c r="D93" s="138"/>
      <c r="E93" s="138"/>
      <c r="F93" s="138"/>
      <c r="G93" s="138"/>
    </row>
    <row r="94" customFormat="false" ht="27.85" hidden="false" customHeight="true" outlineLevel="0" collapsed="false">
      <c r="A94" s="9" t="s">
        <v>387</v>
      </c>
      <c r="B94" s="9"/>
      <c r="C94" s="9"/>
      <c r="D94" s="9"/>
      <c r="E94" s="9"/>
      <c r="F94" s="9"/>
      <c r="G94" s="9"/>
    </row>
    <row r="95" customFormat="false" ht="12.8" hidden="false" customHeight="true" outlineLevel="0" collapsed="false">
      <c r="A95" s="98" t="s">
        <v>388</v>
      </c>
      <c r="B95" s="98"/>
      <c r="C95" s="98"/>
      <c r="D95" s="98" t="s">
        <v>389</v>
      </c>
      <c r="E95" s="98"/>
      <c r="F95" s="98"/>
      <c r="G95" s="98"/>
    </row>
    <row r="96" customFormat="false" ht="12.8" hidden="false" customHeight="false" outlineLevel="0" collapsed="false">
      <c r="A96" s="98"/>
      <c r="B96" s="98"/>
      <c r="C96" s="98"/>
      <c r="D96" s="98"/>
      <c r="E96" s="98"/>
      <c r="F96" s="98"/>
      <c r="G96" s="98"/>
    </row>
  </sheetData>
  <mergeCells count="89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2" activeCellId="0" sqref="A12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15"/>
    <col collapsed="false" customWidth="true" hidden="false" outlineLevel="0" max="2" min="2" style="1" width="20.64"/>
    <col collapsed="false" customWidth="true" hidden="false" outlineLevel="0" max="3" min="3" style="1" width="20.92"/>
    <col collapsed="false" customWidth="true" hidden="false" outlineLevel="0" max="4" min="4" style="1" width="17.47"/>
    <col collapsed="false" customWidth="false" hidden="false" outlineLevel="0" max="5" min="5" style="1" width="10.46"/>
    <col collapsed="false" customWidth="true" hidden="false" outlineLevel="0" max="6" min="6" style="1" width="20.01"/>
    <col collapsed="false" customWidth="true" hidden="false" outlineLevel="0" max="7" min="7" style="1" width="12.66"/>
    <col collapsed="false" customWidth="true" hidden="false" outlineLevel="0" max="8" min="8" style="1" width="17.98"/>
    <col collapsed="false" customWidth="true" hidden="false" outlineLevel="0" max="9" min="9" style="1" width="20.18"/>
    <col collapsed="false" customWidth="false" hidden="false" outlineLevel="0" max="1024" min="10" style="1" width="10.46"/>
  </cols>
  <sheetData>
    <row r="1" customFormat="false" ht="24.85" hidden="false" customHeight="true" outlineLevel="0" collapsed="false">
      <c r="A1" s="2" t="s">
        <v>0</v>
      </c>
      <c r="B1" s="2"/>
      <c r="C1" s="2"/>
      <c r="D1" s="24" t="s">
        <v>46</v>
      </c>
      <c r="E1" s="24"/>
      <c r="F1" s="24"/>
      <c r="G1" s="24"/>
      <c r="H1" s="24"/>
      <c r="I1" s="7" t="s">
        <v>2</v>
      </c>
    </row>
    <row r="2" customFormat="false" ht="31.05" hidden="false" customHeight="true" outlineLevel="0" collapsed="false">
      <c r="A2" s="2" t="s">
        <v>3</v>
      </c>
      <c r="B2" s="2"/>
      <c r="C2" s="5" t="n">
        <v>89379676209</v>
      </c>
      <c r="D2" s="24" t="s">
        <v>4</v>
      </c>
      <c r="E2" s="24"/>
      <c r="F2" s="24"/>
      <c r="G2" s="24"/>
      <c r="H2" s="24"/>
      <c r="I2" s="7"/>
    </row>
    <row r="3" customFormat="false" ht="21.1" hidden="false" customHeight="true" outlineLevel="0" collapsed="false">
      <c r="A3" s="2" t="s">
        <v>5</v>
      </c>
      <c r="B3" s="2"/>
      <c r="C3" s="5" t="s">
        <v>6</v>
      </c>
      <c r="D3" s="24"/>
      <c r="E3" s="24"/>
      <c r="F3" s="24"/>
      <c r="G3" s="24"/>
      <c r="H3" s="24"/>
      <c r="I3" s="7"/>
    </row>
    <row r="4" customFormat="false" ht="26.1" hidden="false" customHeight="true" outlineLevel="0" collapsed="false">
      <c r="A4" s="2" t="s">
        <v>7</v>
      </c>
      <c r="B4" s="2"/>
      <c r="C4" s="5" t="s">
        <v>8</v>
      </c>
      <c r="D4" s="24"/>
      <c r="E4" s="24"/>
      <c r="F4" s="24"/>
      <c r="G4" s="24"/>
      <c r="H4" s="24"/>
      <c r="I4" s="7"/>
    </row>
    <row r="5" customFormat="false" ht="13.8" hidden="false" customHeight="true" outlineLevel="0" collapsed="false">
      <c r="A5" s="25" t="s">
        <v>47</v>
      </c>
      <c r="B5" s="25"/>
      <c r="C5" s="25"/>
      <c r="D5" s="25"/>
      <c r="E5" s="25"/>
      <c r="F5" s="25" t="s">
        <v>48</v>
      </c>
      <c r="G5" s="25"/>
      <c r="H5" s="25"/>
      <c r="I5" s="25"/>
    </row>
    <row r="6" customFormat="false" ht="39.55" hidden="false" customHeight="false" outlineLevel="0" collapsed="false">
      <c r="A6" s="26" t="s">
        <v>9</v>
      </c>
      <c r="B6" s="26" t="s">
        <v>49</v>
      </c>
      <c r="C6" s="26" t="s">
        <v>50</v>
      </c>
      <c r="D6" s="26" t="s">
        <v>51</v>
      </c>
      <c r="E6" s="26" t="s">
        <v>52</v>
      </c>
      <c r="F6" s="26" t="s">
        <v>53</v>
      </c>
      <c r="G6" s="26" t="s">
        <v>50</v>
      </c>
      <c r="H6" s="26" t="s">
        <v>51</v>
      </c>
      <c r="I6" s="26" t="s">
        <v>52</v>
      </c>
    </row>
    <row r="7" customFormat="false" ht="38.8" hidden="false" customHeight="true" outlineLevel="0" collapsed="false">
      <c r="A7" s="8" t="n">
        <v>45538</v>
      </c>
      <c r="B7" s="5" t="s">
        <v>21</v>
      </c>
      <c r="C7" s="27" t="n">
        <v>6</v>
      </c>
      <c r="D7" s="28" t="s">
        <v>54</v>
      </c>
      <c r="E7" s="28"/>
      <c r="F7" s="12" t="s">
        <v>26</v>
      </c>
      <c r="G7" s="28" t="n">
        <f aca="false">C7-'Журн.расхода'!G7</f>
        <v>0.48</v>
      </c>
      <c r="H7" s="28" t="str">
        <f aca="false">D7</f>
        <v>Авдеенко И.А.</v>
      </c>
      <c r="I7" s="28"/>
    </row>
    <row r="8" customFormat="false" ht="38.8" hidden="false" customHeight="true" outlineLevel="0" collapsed="false">
      <c r="A8" s="8" t="n">
        <v>45540</v>
      </c>
      <c r="B8" s="5" t="s">
        <v>27</v>
      </c>
      <c r="C8" s="27" t="n">
        <v>4</v>
      </c>
      <c r="D8" s="28" t="s">
        <v>54</v>
      </c>
      <c r="E8" s="28"/>
      <c r="F8" s="28" t="s">
        <v>33</v>
      </c>
      <c r="G8" s="27" t="n">
        <f aca="false">C8-'1 контур (1)'!G77</f>
        <v>1.16</v>
      </c>
      <c r="H8" s="28" t="str">
        <f aca="false">D8</f>
        <v>Авдеенко И.А.</v>
      </c>
      <c r="I8" s="28"/>
    </row>
    <row r="9" customFormat="false" ht="38.8" hidden="false" customHeight="true" outlineLevel="0" collapsed="false">
      <c r="A9" s="8" t="n">
        <v>45541</v>
      </c>
      <c r="B9" s="5" t="s">
        <v>27</v>
      </c>
      <c r="C9" s="27" t="n">
        <v>6</v>
      </c>
      <c r="D9" s="28" t="s">
        <v>54</v>
      </c>
      <c r="E9" s="28"/>
      <c r="F9" s="28" t="s">
        <v>33</v>
      </c>
      <c r="G9" s="27" t="n">
        <f aca="false">C9-'Журн.расхода'!G9</f>
        <v>3.44</v>
      </c>
      <c r="H9" s="28" t="str">
        <f aca="false">D9</f>
        <v>Авдеенко И.А.</v>
      </c>
      <c r="I9" s="28"/>
    </row>
    <row r="10" customFormat="false" ht="38.8" hidden="false" customHeight="true" outlineLevel="0" collapsed="false">
      <c r="A10" s="8" t="n">
        <v>45545</v>
      </c>
      <c r="B10" s="5" t="s">
        <v>21</v>
      </c>
      <c r="C10" s="27" t="n">
        <v>1.5</v>
      </c>
      <c r="D10" s="28" t="s">
        <v>54</v>
      </c>
      <c r="E10" s="28"/>
      <c r="F10" s="12" t="s">
        <v>26</v>
      </c>
      <c r="G10" s="27" t="n">
        <f aca="false">C10-'Журн.расхода'!G10</f>
        <v>0.29</v>
      </c>
      <c r="H10" s="28" t="str">
        <f aca="false">D10</f>
        <v>Авдеенко И.А.</v>
      </c>
      <c r="I10" s="28"/>
    </row>
    <row r="11" customFormat="false" ht="38.8" hidden="false" customHeight="true" outlineLevel="0" collapsed="false">
      <c r="A11" s="15" t="n">
        <v>45547</v>
      </c>
      <c r="B11" s="16" t="s">
        <v>36</v>
      </c>
      <c r="C11" s="27" t="n">
        <v>6</v>
      </c>
      <c r="D11" s="28" t="s">
        <v>54</v>
      </c>
      <c r="E11" s="28"/>
      <c r="F11" s="28" t="s">
        <v>33</v>
      </c>
      <c r="G11" s="27" t="e">
        <f aca="false">C11-'Журн.расхода'!G11</f>
        <v>#REF!</v>
      </c>
      <c r="H11" s="28" t="str">
        <f aca="false">D11</f>
        <v>Авдеенко И.А.</v>
      </c>
      <c r="I11" s="28"/>
    </row>
    <row r="12" customFormat="false" ht="38.8" hidden="false" customHeight="true" outlineLevel="0" collapsed="false">
      <c r="A12" s="15" t="n">
        <v>45547</v>
      </c>
      <c r="B12" s="5" t="s">
        <v>27</v>
      </c>
      <c r="C12" s="27" t="n">
        <v>6</v>
      </c>
      <c r="D12" s="28" t="s">
        <v>54</v>
      </c>
      <c r="E12" s="28"/>
      <c r="F12" s="28" t="s">
        <v>33</v>
      </c>
      <c r="G12" s="27" t="n">
        <f aca="false">C12-'Журн.расхода'!G12</f>
        <v>1</v>
      </c>
      <c r="H12" s="28" t="str">
        <f aca="false">D12</f>
        <v>Авдеенко И.А.</v>
      </c>
      <c r="I12" s="28"/>
    </row>
    <row r="13" customFormat="false" ht="38.8" hidden="false" customHeight="true" outlineLevel="0" collapsed="false">
      <c r="A13" s="8" t="n">
        <v>45548</v>
      </c>
      <c r="B13" s="5" t="s">
        <v>27</v>
      </c>
      <c r="C13" s="27" t="n">
        <v>3</v>
      </c>
      <c r="D13" s="28" t="s">
        <v>54</v>
      </c>
      <c r="E13" s="28"/>
      <c r="F13" s="28" t="s">
        <v>33</v>
      </c>
      <c r="G13" s="27" t="n">
        <f aca="false">C13-'Журн.расхода'!G13</f>
        <v>0.16</v>
      </c>
      <c r="H13" s="28" t="str">
        <f aca="false">D13</f>
        <v>Авдеенко И.А.</v>
      </c>
      <c r="I13" s="28"/>
    </row>
    <row r="14" customFormat="false" ht="38.8" hidden="false" customHeight="true" outlineLevel="0" collapsed="false">
      <c r="A14" s="8" t="n">
        <v>45548</v>
      </c>
      <c r="B14" s="5" t="s">
        <v>21</v>
      </c>
      <c r="C14" s="27" t="n">
        <v>4</v>
      </c>
      <c r="D14" s="28" t="s">
        <v>54</v>
      </c>
      <c r="E14" s="28"/>
      <c r="F14" s="12" t="s">
        <v>55</v>
      </c>
      <c r="G14" s="27" t="n">
        <f aca="false">C14-'Журн.расхода'!G14</f>
        <v>1.579</v>
      </c>
      <c r="H14" s="28" t="str">
        <f aca="false">D14</f>
        <v>Авдеенко И.А.</v>
      </c>
      <c r="I14" s="28"/>
    </row>
    <row r="15" customFormat="false" ht="38.8" hidden="false" customHeight="true" outlineLevel="0" collapsed="false">
      <c r="A15" s="8" t="n">
        <v>45551</v>
      </c>
      <c r="B15" s="5" t="s">
        <v>27</v>
      </c>
      <c r="C15" s="27" t="n">
        <v>6</v>
      </c>
      <c r="D15" s="28" t="s">
        <v>54</v>
      </c>
      <c r="E15" s="28"/>
      <c r="F15" s="28" t="s">
        <v>33</v>
      </c>
      <c r="G15" s="27" t="n">
        <f aca="false">C15-'2 контур (3)'!G77</f>
        <v>3.44</v>
      </c>
      <c r="H15" s="28" t="str">
        <f aca="false">D15</f>
        <v>Авдеенко И.А.</v>
      </c>
      <c r="I15" s="28"/>
    </row>
    <row r="16" customFormat="false" ht="38.8" hidden="false" customHeight="true" outlineLevel="0" collapsed="false">
      <c r="A16" s="8" t="n">
        <v>45552</v>
      </c>
      <c r="B16" s="5" t="str">
        <f aca="false">'аэро 17.09'!D81</f>
        <v>Фаворит В.К.Э.</v>
      </c>
      <c r="C16" s="27" t="n">
        <v>0.5</v>
      </c>
      <c r="D16" s="28" t="s">
        <v>54</v>
      </c>
      <c r="E16" s="28"/>
      <c r="F16" s="12" t="s">
        <v>55</v>
      </c>
      <c r="G16" s="27" t="n">
        <f aca="false">C16-'Журн.расхода'!G16</f>
        <v>0</v>
      </c>
      <c r="H16" s="28" t="str">
        <f aca="false">D16</f>
        <v>Авдеенко И.А.</v>
      </c>
      <c r="I16" s="28"/>
    </row>
    <row r="17" customFormat="false" ht="38.8" hidden="false" customHeight="true" outlineLevel="0" collapsed="false">
      <c r="A17" s="8" t="n">
        <f aca="false">'Журн.расхода'!A17</f>
        <v>45552</v>
      </c>
      <c r="B17" s="5" t="str">
        <f aca="false">'Журн.расхода'!B17</f>
        <v>Тамагавк</v>
      </c>
      <c r="C17" s="27" t="n">
        <v>2</v>
      </c>
      <c r="D17" s="28" t="s">
        <v>54</v>
      </c>
      <c r="E17" s="28"/>
      <c r="F17" s="12" t="s">
        <v>55</v>
      </c>
      <c r="G17" s="27" t="n">
        <f aca="false">C17-'Журн.расхода'!G17</f>
        <v>0.79</v>
      </c>
      <c r="H17" s="28" t="str">
        <f aca="false">D17</f>
        <v>Авдеенко И.А.</v>
      </c>
      <c r="I17" s="28"/>
    </row>
    <row r="18" customFormat="false" ht="38.8" hidden="false" customHeight="true" outlineLevel="0" collapsed="false">
      <c r="A18" s="8" t="n">
        <f aca="false">'Журн.расхода'!A18</f>
        <v>45554</v>
      </c>
      <c r="B18" s="5" t="str">
        <f aca="false">'Журн.расхода'!B18</f>
        <v>Тамагавк</v>
      </c>
      <c r="C18" s="27" t="n">
        <v>2</v>
      </c>
      <c r="D18" s="28" t="s">
        <v>54</v>
      </c>
      <c r="E18" s="28"/>
      <c r="F18" s="12" t="s">
        <v>55</v>
      </c>
      <c r="G18" s="27" t="n">
        <f aca="false">C18-'Журн.расхода'!G18</f>
        <v>1</v>
      </c>
      <c r="H18" s="28" t="str">
        <f aca="false">D18</f>
        <v>Авдеенко И.А.</v>
      </c>
      <c r="I18" s="28"/>
    </row>
    <row r="19" customFormat="false" ht="26.85" hidden="false" customHeight="false" outlineLevel="0" collapsed="false">
      <c r="A19" s="8" t="n">
        <v>45558</v>
      </c>
      <c r="B19" s="5" t="s">
        <v>27</v>
      </c>
      <c r="C19" s="27" t="n">
        <v>3</v>
      </c>
      <c r="D19" s="28" t="s">
        <v>54</v>
      </c>
      <c r="E19" s="29"/>
      <c r="F19" s="28" t="s">
        <v>33</v>
      </c>
      <c r="G19" s="30" t="n">
        <f aca="false">C19-'Журн.расхода'!G19</f>
        <v>0.16</v>
      </c>
      <c r="H19" s="28" t="str">
        <f aca="false">D19</f>
        <v>Авдеенко И.А.</v>
      </c>
    </row>
    <row r="20" customFormat="false" ht="26.85" hidden="false" customHeight="false" outlineLevel="0" collapsed="false">
      <c r="A20" s="8" t="n">
        <v>45559</v>
      </c>
      <c r="B20" s="5" t="s">
        <v>27</v>
      </c>
      <c r="C20" s="27" t="n">
        <v>6</v>
      </c>
      <c r="D20" s="28" t="s">
        <v>54</v>
      </c>
      <c r="E20" s="29"/>
      <c r="F20" s="28" t="s">
        <v>33</v>
      </c>
      <c r="G20" s="30" t="n">
        <f aca="false">C20-'Журн.расхода'!G20</f>
        <v>3.44</v>
      </c>
      <c r="H20" s="28" t="str">
        <f aca="false">D20</f>
        <v>Авдеенко И.А.</v>
      </c>
    </row>
    <row r="21" customFormat="false" ht="38.8" hidden="false" customHeight="true" outlineLevel="0" collapsed="false">
      <c r="A21" s="8" t="n">
        <f aca="false">'Журн.расхода'!A21</f>
        <v>45560</v>
      </c>
      <c r="B21" s="5" t="s">
        <v>21</v>
      </c>
      <c r="C21" s="27" t="n">
        <v>4</v>
      </c>
      <c r="D21" s="28" t="s">
        <v>54</v>
      </c>
      <c r="E21" s="28"/>
      <c r="F21" s="12" t="s">
        <v>55</v>
      </c>
      <c r="G21" s="27" t="n">
        <f aca="false">C21-'Журн.расхода'!G21</f>
        <v>1.579</v>
      </c>
      <c r="H21" s="28" t="str">
        <f aca="false">D21</f>
        <v>Авдеенко И.А.</v>
      </c>
      <c r="I21" s="28"/>
    </row>
  </sheetData>
  <mergeCells count="9">
    <mergeCell ref="A1:C1"/>
    <mergeCell ref="D1:H1"/>
    <mergeCell ref="I1:I4"/>
    <mergeCell ref="A2:B2"/>
    <mergeCell ref="D2:H4"/>
    <mergeCell ref="A3:B3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31" activeCellId="0" sqref="A31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21.27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3.9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13.9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13.9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3.9" hidden="false" customHeight="false" outlineLevel="0" collapsed="false">
      <c r="A5" s="135" t="s">
        <v>310</v>
      </c>
      <c r="B5" s="136" t="n">
        <f aca="false">'Журн.расхода'!A15</f>
        <v>45551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9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9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9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27.8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9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9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41.75" hidden="false" customHeight="true" outlineLevel="0" collapsed="false">
      <c r="A14" s="24" t="s">
        <v>314</v>
      </c>
      <c r="B14" s="139" t="s">
        <v>315</v>
      </c>
      <c r="C14" s="139" t="s">
        <v>417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39.8" hidden="false" customHeight="true" outlineLevel="0" collapsed="false">
      <c r="A15" s="141" t="s">
        <v>321</v>
      </c>
      <c r="B15" s="5" t="n">
        <v>2</v>
      </c>
      <c r="C15" s="5" t="s">
        <v>422</v>
      </c>
      <c r="D15" s="5" t="s">
        <v>44</v>
      </c>
      <c r="E15" s="142" t="s">
        <v>44</v>
      </c>
      <c r="F15" s="7" t="n">
        <v>19</v>
      </c>
      <c r="G15" s="7"/>
    </row>
    <row r="16" customFormat="false" ht="13.9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3.9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9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9" hidden="false" customHeight="false" outlineLevel="0" collapsed="false">
      <c r="A19" s="9" t="s">
        <v>326</v>
      </c>
      <c r="B19" s="5" t="s">
        <v>44</v>
      </c>
      <c r="C19" s="137"/>
      <c r="D19" s="137"/>
      <c r="E19" s="137"/>
      <c r="F19" s="137"/>
      <c r="G19" s="137"/>
    </row>
    <row r="20" customFormat="false" ht="13.9" hidden="false" customHeight="false" outlineLevel="0" collapsed="false">
      <c r="A20" s="9" t="s">
        <v>327</v>
      </c>
      <c r="B20" s="5" t="s">
        <v>44</v>
      </c>
      <c r="C20" s="137"/>
      <c r="D20" s="137"/>
      <c r="E20" s="137"/>
      <c r="F20" s="137"/>
      <c r="G20" s="137"/>
    </row>
    <row r="21" customFormat="false" ht="13.9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9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9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9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3.9" hidden="false" customHeight="true" outlineLevel="0" collapsed="false">
      <c r="A25" s="141" t="s">
        <v>423</v>
      </c>
      <c r="B25" s="141"/>
      <c r="C25" s="141"/>
      <c r="D25" s="141"/>
      <c r="E25" s="141"/>
      <c r="F25" s="141"/>
      <c r="G25" s="141"/>
    </row>
    <row r="26" customFormat="false" ht="13.9" hidden="false" customHeight="true" outlineLevel="0" collapsed="false">
      <c r="A26" s="153" t="s">
        <v>410</v>
      </c>
      <c r="B26" s="153"/>
      <c r="C26" s="153"/>
      <c r="D26" s="153"/>
      <c r="E26" s="153"/>
      <c r="F26" s="153"/>
      <c r="G26" s="153"/>
    </row>
    <row r="27" customFormat="false" ht="25.85" hidden="false" customHeight="true" outlineLevel="0" collapsed="false">
      <c r="A27" s="141" t="s">
        <v>421</v>
      </c>
      <c r="B27" s="141"/>
      <c r="C27" s="141"/>
      <c r="D27" s="141"/>
      <c r="E27" s="141"/>
      <c r="F27" s="141"/>
      <c r="G27" s="141"/>
    </row>
    <row r="28" customFormat="false" ht="13.9" hidden="false" customHeight="true" outlineLevel="0" collapsed="false">
      <c r="A28" s="138" t="s">
        <v>333</v>
      </c>
      <c r="B28" s="138"/>
      <c r="C28" s="138"/>
      <c r="D28" s="138"/>
      <c r="E28" s="138"/>
      <c r="F28" s="138"/>
      <c r="G28" s="138"/>
    </row>
    <row r="29" customFormat="false" ht="13.9" hidden="false" customHeight="false" outlineLevel="0" collapsed="false">
      <c r="A29" s="139" t="s">
        <v>315</v>
      </c>
      <c r="B29" s="9" t="s">
        <v>335</v>
      </c>
      <c r="C29" s="9" t="s">
        <v>336</v>
      </c>
      <c r="D29" s="9" t="s">
        <v>337</v>
      </c>
      <c r="E29" s="9" t="s">
        <v>338</v>
      </c>
      <c r="F29" s="9" t="s">
        <v>339</v>
      </c>
      <c r="G29" s="9" t="s">
        <v>340</v>
      </c>
    </row>
    <row r="30" customFormat="false" ht="13.9" hidden="false" customHeight="false" outlineLevel="0" collapsed="false">
      <c r="A30" s="5" t="s">
        <v>44</v>
      </c>
      <c r="B30" s="5" t="s">
        <v>44</v>
      </c>
      <c r="C30" s="5" t="s">
        <v>44</v>
      </c>
      <c r="D30" s="5" t="s">
        <v>44</v>
      </c>
      <c r="E30" s="5" t="s">
        <v>44</v>
      </c>
      <c r="F30" s="5" t="s">
        <v>44</v>
      </c>
      <c r="G30" s="5" t="s">
        <v>44</v>
      </c>
    </row>
    <row r="31" customFormat="false" ht="13.9" hidden="false" customHeight="true" outlineLevel="0" collapsed="false">
      <c r="A31" s="143" t="s">
        <v>322</v>
      </c>
      <c r="B31" s="143"/>
      <c r="C31" s="143"/>
      <c r="D31" s="143"/>
      <c r="E31" s="143"/>
      <c r="F31" s="143"/>
      <c r="G31" s="143"/>
    </row>
    <row r="32" customFormat="false" ht="13.9" hidden="false" customHeight="false" outlineLevel="0" collapsed="false">
      <c r="A32" s="139" t="s">
        <v>323</v>
      </c>
      <c r="B32" s="139" t="s">
        <v>324</v>
      </c>
      <c r="C32" s="103"/>
      <c r="D32" s="103"/>
      <c r="E32" s="103"/>
      <c r="F32" s="103"/>
      <c r="G32" s="103"/>
    </row>
    <row r="33" customFormat="false" ht="13.9" hidden="false" customHeight="true" outlineLevel="0" collapsed="false">
      <c r="A33" s="7" t="s">
        <v>347</v>
      </c>
      <c r="B33" s="7"/>
      <c r="C33" s="103"/>
      <c r="D33" s="103"/>
      <c r="E33" s="103"/>
      <c r="F33" s="103"/>
      <c r="G33" s="103"/>
    </row>
    <row r="34" customFormat="false" ht="13.9" hidden="false" customHeight="false" outlineLevel="0" collapsed="false">
      <c r="A34" s="9" t="s">
        <v>335</v>
      </c>
      <c r="B34" s="5" t="str">
        <f aca="false">B30</f>
        <v>-</v>
      </c>
      <c r="C34" s="103"/>
      <c r="D34" s="103"/>
      <c r="E34" s="103"/>
      <c r="F34" s="103"/>
      <c r="G34" s="103"/>
    </row>
    <row r="35" customFormat="false" ht="13.9" hidden="false" customHeight="false" outlineLevel="0" collapsed="false">
      <c r="A35" s="9" t="s">
        <v>336</v>
      </c>
      <c r="B35" s="5" t="str">
        <f aca="false">C30</f>
        <v>-</v>
      </c>
      <c r="C35" s="103"/>
      <c r="D35" s="103"/>
      <c r="E35" s="103"/>
      <c r="F35" s="103"/>
      <c r="G35" s="103"/>
    </row>
    <row r="36" customFormat="false" ht="13.9" hidden="false" customHeight="false" outlineLevel="0" collapsed="false">
      <c r="A36" s="9" t="s">
        <v>337</v>
      </c>
      <c r="B36" s="5" t="str">
        <f aca="false">D30</f>
        <v>-</v>
      </c>
      <c r="C36" s="146"/>
      <c r="D36" s="146"/>
      <c r="E36" s="146"/>
      <c r="F36" s="146"/>
      <c r="G36" s="103"/>
    </row>
    <row r="37" customFormat="false" ht="14.15" hidden="false" customHeight="false" outlineLevel="0" collapsed="false">
      <c r="A37" s="9" t="s">
        <v>338</v>
      </c>
      <c r="B37" s="5" t="str">
        <f aca="false">E30</f>
        <v>-</v>
      </c>
      <c r="C37" s="146"/>
      <c r="D37" s="146"/>
      <c r="E37" s="146"/>
      <c r="F37" s="146"/>
      <c r="G37" s="103"/>
    </row>
    <row r="38" customFormat="false" ht="14.15" hidden="false" customHeight="false" outlineLevel="0" collapsed="false">
      <c r="A38" s="9" t="s">
        <v>339</v>
      </c>
      <c r="B38" s="5" t="str">
        <f aca="false">F30</f>
        <v>-</v>
      </c>
      <c r="C38" s="146"/>
      <c r="D38" s="146"/>
      <c r="E38" s="146"/>
      <c r="F38" s="146"/>
      <c r="G38" s="103"/>
    </row>
    <row r="39" customFormat="false" ht="13.9" hidden="false" customHeight="false" outlineLevel="0" collapsed="false">
      <c r="A39" s="9" t="s">
        <v>340</v>
      </c>
      <c r="B39" s="5" t="str">
        <f aca="false">G30</f>
        <v>-</v>
      </c>
      <c r="C39" s="146"/>
      <c r="D39" s="146"/>
      <c r="E39" s="146"/>
      <c r="F39" s="146"/>
      <c r="G39" s="103"/>
    </row>
    <row r="40" customFormat="false" ht="13.9" hidden="false" customHeight="false" outlineLevel="0" collapsed="false">
      <c r="A40" s="9" t="s">
        <v>327</v>
      </c>
      <c r="B40" s="5" t="n">
        <f aca="false">SUM(B35:B39)</f>
        <v>0</v>
      </c>
      <c r="C40" s="146"/>
      <c r="D40" s="146"/>
      <c r="E40" s="146"/>
      <c r="F40" s="146"/>
      <c r="G40" s="103"/>
    </row>
    <row r="41" customFormat="false" ht="13.9" hidden="false" customHeight="true" outlineLevel="0" collapsed="false">
      <c r="A41" s="141" t="s">
        <v>44</v>
      </c>
      <c r="B41" s="141"/>
      <c r="C41" s="141"/>
      <c r="D41" s="141"/>
      <c r="E41" s="141"/>
      <c r="F41" s="141"/>
      <c r="G41" s="141"/>
    </row>
    <row r="42" customFormat="false" ht="13.9" hidden="false" customHeight="true" outlineLevel="0" collapsed="false">
      <c r="A42" s="143" t="s">
        <v>331</v>
      </c>
      <c r="B42" s="143"/>
      <c r="C42" s="143"/>
      <c r="D42" s="143"/>
      <c r="E42" s="143"/>
      <c r="F42" s="143"/>
      <c r="G42" s="143"/>
    </row>
    <row r="43" customFormat="false" ht="13.9" hidden="false" customHeight="true" outlineLevel="0" collapsed="false">
      <c r="A43" s="141" t="s">
        <v>332</v>
      </c>
      <c r="B43" s="141"/>
      <c r="C43" s="141"/>
      <c r="D43" s="141"/>
      <c r="E43" s="141"/>
      <c r="F43" s="141"/>
      <c r="G43" s="141"/>
    </row>
    <row r="44" customFormat="false" ht="13.9" hidden="false" customHeight="true" outlineLevel="0" collapsed="false">
      <c r="A44" s="138" t="s">
        <v>349</v>
      </c>
      <c r="B44" s="138"/>
      <c r="C44" s="138"/>
      <c r="D44" s="138"/>
      <c r="E44" s="138"/>
      <c r="F44" s="138"/>
      <c r="G44" s="138"/>
    </row>
    <row r="45" customFormat="false" ht="13.9" hidden="false" customHeight="false" outlineLevel="0" collapsed="false">
      <c r="A45" s="139" t="s">
        <v>350</v>
      </c>
      <c r="B45" s="139" t="s">
        <v>351</v>
      </c>
      <c r="C45" s="139" t="s">
        <v>352</v>
      </c>
      <c r="D45" s="139" t="s">
        <v>353</v>
      </c>
      <c r="E45" s="139" t="s">
        <v>354</v>
      </c>
      <c r="F45" s="139" t="s">
        <v>355</v>
      </c>
      <c r="G45" s="139" t="s">
        <v>356</v>
      </c>
    </row>
    <row r="46" customFormat="false" ht="13.9" hidden="false" customHeight="false" outlineLevel="0" collapsed="false">
      <c r="A46" s="147" t="s">
        <v>44</v>
      </c>
      <c r="B46" s="147" t="s">
        <v>44</v>
      </c>
      <c r="C46" s="147" t="s">
        <v>44</v>
      </c>
      <c r="D46" s="147" t="s">
        <v>44</v>
      </c>
      <c r="E46" s="147" t="s">
        <v>44</v>
      </c>
      <c r="F46" s="147" t="s">
        <v>44</v>
      </c>
      <c r="G46" s="147" t="s">
        <v>44</v>
      </c>
    </row>
    <row r="47" customFormat="false" ht="13.9" hidden="false" customHeight="true" outlineLevel="0" collapsed="false">
      <c r="A47" s="143" t="s">
        <v>322</v>
      </c>
      <c r="B47" s="143"/>
      <c r="C47" s="143"/>
      <c r="D47" s="143"/>
      <c r="E47" s="143"/>
      <c r="F47" s="143"/>
      <c r="G47" s="143"/>
    </row>
    <row r="48" customFormat="false" ht="13.9" hidden="false" customHeight="false" outlineLevel="0" collapsed="false">
      <c r="A48" s="139" t="s">
        <v>323</v>
      </c>
      <c r="B48" s="139" t="s">
        <v>324</v>
      </c>
      <c r="C48" s="137"/>
      <c r="D48" s="137"/>
      <c r="E48" s="137"/>
      <c r="F48" s="137"/>
      <c r="G48" s="137"/>
    </row>
    <row r="49" customFormat="false" ht="13.9" hidden="false" customHeight="true" outlineLevel="0" collapsed="false">
      <c r="A49" s="28" t="s">
        <v>357</v>
      </c>
      <c r="B49" s="28"/>
      <c r="C49" s="137"/>
      <c r="D49" s="137"/>
      <c r="E49" s="137"/>
      <c r="F49" s="137"/>
      <c r="G49" s="137"/>
    </row>
    <row r="50" customFormat="false" ht="13.9" hidden="false" customHeight="false" outlineLevel="0" collapsed="false">
      <c r="A50" s="9" t="s">
        <v>351</v>
      </c>
      <c r="B50" s="5" t="str">
        <f aca="false">B46</f>
        <v>-</v>
      </c>
      <c r="C50" s="137"/>
      <c r="D50" s="137"/>
      <c r="E50" s="137"/>
      <c r="F50" s="137"/>
      <c r="G50" s="137"/>
    </row>
    <row r="51" customFormat="false" ht="13.9" hidden="false" customHeight="false" outlineLevel="0" collapsed="false">
      <c r="A51" s="9" t="s">
        <v>352</v>
      </c>
      <c r="B51" s="5" t="str">
        <f aca="false">C46</f>
        <v>-</v>
      </c>
      <c r="C51" s="137"/>
      <c r="D51" s="137"/>
      <c r="E51" s="137"/>
      <c r="F51" s="137"/>
      <c r="G51" s="137"/>
    </row>
    <row r="52" customFormat="false" ht="13.9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7"/>
      <c r="D52" s="137"/>
      <c r="E52" s="137"/>
      <c r="F52" s="137"/>
      <c r="G52" s="137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7"/>
      <c r="D53" s="137"/>
      <c r="E53" s="137"/>
      <c r="F53" s="137"/>
      <c r="G53" s="137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7"/>
      <c r="D54" s="137"/>
      <c r="E54" s="137"/>
      <c r="F54" s="137"/>
      <c r="G54" s="137"/>
    </row>
    <row r="55" customFormat="false" ht="13.9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7"/>
      <c r="D55" s="137"/>
      <c r="E55" s="137"/>
      <c r="F55" s="137"/>
      <c r="G55" s="137"/>
    </row>
    <row r="56" customFormat="false" ht="13.9" hidden="false" customHeight="true" outlineLevel="0" collapsed="false">
      <c r="A56" s="143" t="s">
        <v>331</v>
      </c>
      <c r="B56" s="143"/>
      <c r="C56" s="143"/>
      <c r="D56" s="143"/>
      <c r="E56" s="143"/>
      <c r="F56" s="143"/>
      <c r="G56" s="143"/>
    </row>
    <row r="57" customFormat="false" ht="13.9" hidden="false" customHeight="true" outlineLevel="0" collapsed="false">
      <c r="A57" s="141" t="s">
        <v>332</v>
      </c>
      <c r="B57" s="141"/>
      <c r="C57" s="141"/>
      <c r="D57" s="141"/>
      <c r="E57" s="141"/>
      <c r="F57" s="141"/>
      <c r="G57" s="141"/>
    </row>
    <row r="58" customFormat="false" ht="13.9" hidden="false" customHeight="true" outlineLevel="0" collapsed="false">
      <c r="A58" s="138" t="s">
        <v>359</v>
      </c>
      <c r="B58" s="138"/>
      <c r="C58" s="138"/>
      <c r="D58" s="138"/>
      <c r="E58" s="138"/>
      <c r="F58" s="138"/>
      <c r="G58" s="138"/>
    </row>
    <row r="59" customFormat="false" ht="27.85" hidden="false" customHeight="false" outlineLevel="0" collapsed="false">
      <c r="A59" s="139" t="s">
        <v>360</v>
      </c>
      <c r="B59" s="139" t="s">
        <v>351</v>
      </c>
      <c r="C59" s="139" t="s">
        <v>352</v>
      </c>
      <c r="D59" s="139" t="s">
        <v>353</v>
      </c>
      <c r="E59" s="139" t="s">
        <v>354</v>
      </c>
      <c r="F59" s="139" t="s">
        <v>355</v>
      </c>
      <c r="G59" s="139" t="s">
        <v>356</v>
      </c>
    </row>
    <row r="60" customFormat="false" ht="13.9" hidden="false" customHeight="false" outlineLevel="0" collapsed="false">
      <c r="A60" s="5" t="s">
        <v>44</v>
      </c>
      <c r="B60" s="5" t="s">
        <v>44</v>
      </c>
      <c r="C60" s="5" t="s">
        <v>44</v>
      </c>
      <c r="D60" s="5" t="s">
        <v>44</v>
      </c>
      <c r="E60" s="5" t="s">
        <v>44</v>
      </c>
      <c r="F60" s="5" t="s">
        <v>44</v>
      </c>
      <c r="G60" s="5" t="s">
        <v>44</v>
      </c>
    </row>
    <row r="61" customFormat="false" ht="13.9" hidden="false" customHeight="true" outlineLevel="0" collapsed="false">
      <c r="A61" s="143" t="s">
        <v>322</v>
      </c>
      <c r="B61" s="143"/>
      <c r="C61" s="143"/>
      <c r="D61" s="143"/>
      <c r="E61" s="143"/>
      <c r="F61" s="143"/>
      <c r="G61" s="143"/>
    </row>
    <row r="62" customFormat="false" ht="13.9" hidden="false" customHeight="false" outlineLevel="0" collapsed="false">
      <c r="A62" s="165" t="s">
        <v>323</v>
      </c>
      <c r="B62" s="165" t="s">
        <v>324</v>
      </c>
      <c r="C62" s="103"/>
      <c r="D62" s="103"/>
      <c r="E62" s="103"/>
      <c r="F62" s="103"/>
      <c r="G62" s="103"/>
    </row>
    <row r="63" customFormat="false" ht="13.8" hidden="false" customHeight="false" outlineLevel="0" collapsed="false">
      <c r="A63" s="121" t="s">
        <v>357</v>
      </c>
      <c r="B63" s="121"/>
      <c r="C63" s="103"/>
      <c r="D63" s="103"/>
      <c r="E63" s="103"/>
      <c r="F63" s="103"/>
      <c r="G63" s="103"/>
    </row>
    <row r="64" customFormat="false" ht="13.9" hidden="false" customHeight="false" outlineLevel="0" collapsed="false">
      <c r="A64" s="9" t="s">
        <v>351</v>
      </c>
      <c r="B64" s="5" t="s">
        <v>44</v>
      </c>
      <c r="C64" s="103"/>
      <c r="D64" s="103"/>
      <c r="E64" s="103"/>
      <c r="F64" s="103"/>
      <c r="G64" s="103"/>
    </row>
    <row r="65" customFormat="false" ht="13.9" hidden="false" customHeight="false" outlineLevel="0" collapsed="false">
      <c r="A65" s="9" t="s">
        <v>352</v>
      </c>
      <c r="B65" s="5" t="s">
        <v>44</v>
      </c>
      <c r="C65" s="103"/>
      <c r="D65" s="103"/>
      <c r="E65" s="103"/>
      <c r="F65" s="103"/>
      <c r="G65" s="103"/>
    </row>
    <row r="66" customFormat="false" ht="13.9" hidden="false" customHeight="false" outlineLevel="0" collapsed="false">
      <c r="A66" s="9" t="str">
        <f aca="false">D59</f>
        <v>Златоглазки</v>
      </c>
      <c r="B66" s="5" t="s">
        <v>44</v>
      </c>
      <c r="C66" s="103"/>
      <c r="D66" s="103"/>
      <c r="E66" s="103"/>
      <c r="F66" s="103"/>
      <c r="G66" s="103"/>
    </row>
    <row r="67" customFormat="false" ht="13.9" hidden="false" customHeight="false" outlineLevel="0" collapsed="false">
      <c r="A67" s="9" t="str">
        <f aca="false">E59</f>
        <v>Комары</v>
      </c>
      <c r="B67" s="5" t="s">
        <v>44</v>
      </c>
      <c r="C67" s="103"/>
      <c r="D67" s="103"/>
      <c r="E67" s="103"/>
      <c r="F67" s="103"/>
      <c r="G67" s="103"/>
    </row>
    <row r="68" customFormat="false" ht="13.9" hidden="false" customHeight="false" outlineLevel="0" collapsed="false">
      <c r="A68" s="9" t="str">
        <f aca="false">F59</f>
        <v>Осы</v>
      </c>
      <c r="B68" s="5" t="s">
        <v>44</v>
      </c>
      <c r="C68" s="103"/>
      <c r="D68" s="103"/>
      <c r="E68" s="103"/>
      <c r="F68" s="103"/>
      <c r="G68" s="103"/>
    </row>
    <row r="69" customFormat="false" ht="13.9" hidden="false" customHeight="false" outlineLevel="0" collapsed="false">
      <c r="A69" s="9" t="str">
        <f aca="false">G59</f>
        <v>Пищевая моль</v>
      </c>
      <c r="B69" s="5" t="s">
        <v>44</v>
      </c>
      <c r="C69" s="103"/>
      <c r="D69" s="103"/>
      <c r="E69" s="103"/>
      <c r="F69" s="103"/>
      <c r="G69" s="103"/>
    </row>
    <row r="70" customFormat="false" ht="13.9" hidden="false" customHeight="false" outlineLevel="0" collapsed="false">
      <c r="A70" s="141" t="s">
        <v>44</v>
      </c>
      <c r="B70" s="151"/>
      <c r="C70" s="151"/>
      <c r="D70" s="151"/>
      <c r="E70" s="151"/>
      <c r="F70" s="151"/>
      <c r="G70" s="152"/>
    </row>
    <row r="71" customFormat="false" ht="13.9" hidden="false" customHeight="true" outlineLevel="0" collapsed="false">
      <c r="A71" s="143" t="s">
        <v>331</v>
      </c>
      <c r="B71" s="143"/>
      <c r="C71" s="143"/>
      <c r="D71" s="143"/>
      <c r="E71" s="143"/>
      <c r="F71" s="143"/>
      <c r="G71" s="143"/>
    </row>
    <row r="72" customFormat="false" ht="13.9" hidden="false" customHeight="true" outlineLevel="0" collapsed="false">
      <c r="A72" s="141" t="s">
        <v>332</v>
      </c>
      <c r="B72" s="141"/>
      <c r="C72" s="141"/>
      <c r="D72" s="141"/>
      <c r="E72" s="141"/>
      <c r="F72" s="141"/>
      <c r="G72" s="141"/>
    </row>
    <row r="73" customFormat="false" ht="13.9" hidden="false" customHeight="true" outlineLevel="0" collapsed="false">
      <c r="A73" s="138" t="s">
        <v>364</v>
      </c>
      <c r="B73" s="138"/>
      <c r="C73" s="138"/>
      <c r="D73" s="138"/>
      <c r="E73" s="138"/>
      <c r="F73" s="138"/>
      <c r="G73" s="138"/>
    </row>
    <row r="74" customFormat="false" ht="39.8" hidden="false" customHeight="true" outlineLevel="0" collapsed="false">
      <c r="A74" s="139" t="s">
        <v>365</v>
      </c>
      <c r="B74" s="139"/>
      <c r="C74" s="139" t="s">
        <v>404</v>
      </c>
      <c r="D74" s="139" t="s">
        <v>49</v>
      </c>
      <c r="E74" s="139" t="s">
        <v>367</v>
      </c>
      <c r="F74" s="139"/>
      <c r="G74" s="139" t="s">
        <v>402</v>
      </c>
    </row>
    <row r="75" customFormat="false" ht="13.9" hidden="false" customHeight="true" outlineLevel="0" collapsed="false">
      <c r="A75" s="7" t="s">
        <v>369</v>
      </c>
      <c r="B75" s="7"/>
      <c r="C75" s="154" t="s">
        <v>44</v>
      </c>
      <c r="D75" s="7" t="s">
        <v>44</v>
      </c>
      <c r="E75" s="7" t="s">
        <v>44</v>
      </c>
      <c r="F75" s="7"/>
      <c r="G75" s="155" t="s">
        <v>44</v>
      </c>
    </row>
    <row r="76" customFormat="false" ht="13.9" hidden="false" customHeight="false" outlineLevel="0" collapsed="false">
      <c r="A76" s="7"/>
      <c r="B76" s="7"/>
      <c r="C76" s="145" t="s">
        <v>44</v>
      </c>
      <c r="D76" s="7"/>
      <c r="E76" s="7"/>
      <c r="F76" s="7"/>
      <c r="G76" s="155"/>
    </row>
    <row r="77" customFormat="false" ht="13.9" hidden="false" customHeight="true" outlineLevel="0" collapsed="false">
      <c r="A77" s="2" t="s">
        <v>372</v>
      </c>
      <c r="B77" s="2"/>
      <c r="C77" s="14" t="s">
        <v>35</v>
      </c>
      <c r="D77" s="156" t="str">
        <f aca="false">'Журн.расхода'!B8</f>
        <v>Ратобор-брикет от грызунов </v>
      </c>
      <c r="E77" s="7" t="str">
        <f aca="false">'Журн.расхода'!F8</f>
        <v>Бродифакум 0,005%</v>
      </c>
      <c r="F77" s="7"/>
      <c r="G77" s="157" t="n">
        <f aca="false">128*0.02</f>
        <v>2.56</v>
      </c>
    </row>
    <row r="78" customFormat="false" ht="12.8" hidden="false" customHeight="false" outlineLevel="0" collapsed="false">
      <c r="A78" s="2"/>
      <c r="B78" s="2"/>
      <c r="C78" s="166" t="str">
        <f aca="false">'Журн.расхода'!H9</f>
        <v>2 контур защиты</v>
      </c>
      <c r="D78" s="156"/>
      <c r="E78" s="7"/>
      <c r="F78" s="7"/>
      <c r="G78" s="157"/>
    </row>
    <row r="79" customFormat="false" ht="13.9" hidden="false" customHeight="true" outlineLevel="0" collapsed="false">
      <c r="A79" s="2" t="s">
        <v>358</v>
      </c>
      <c r="B79" s="2"/>
      <c r="C79" s="158" t="s">
        <v>44</v>
      </c>
      <c r="D79" s="5" t="s">
        <v>44</v>
      </c>
      <c r="E79" s="7" t="s">
        <v>44</v>
      </c>
      <c r="F79" s="7"/>
      <c r="G79" s="5" t="s">
        <v>44</v>
      </c>
    </row>
    <row r="80" customFormat="false" ht="13.9" hidden="false" customHeight="true" outlineLevel="0" collapsed="false">
      <c r="A80" s="7" t="s">
        <v>374</v>
      </c>
      <c r="B80" s="7"/>
      <c r="C80" s="158" t="s">
        <v>44</v>
      </c>
      <c r="D80" s="7" t="s">
        <v>44</v>
      </c>
      <c r="E80" s="7" t="s">
        <v>44</v>
      </c>
      <c r="F80" s="7"/>
      <c r="G80" s="7" t="s">
        <v>44</v>
      </c>
    </row>
    <row r="81" customFormat="false" ht="13.9" hidden="false" customHeight="false" outlineLevel="0" collapsed="false">
      <c r="A81" s="7"/>
      <c r="B81" s="7"/>
      <c r="C81" s="158" t="s">
        <v>44</v>
      </c>
      <c r="D81" s="7"/>
      <c r="E81" s="7"/>
      <c r="F81" s="7"/>
      <c r="G81" s="7"/>
    </row>
    <row r="82" customFormat="false" ht="13.9" hidden="false" customHeight="true" outlineLevel="0" collapsed="false">
      <c r="A82" s="2" t="s">
        <v>375</v>
      </c>
      <c r="B82" s="2"/>
      <c r="C82" s="28" t="s">
        <v>44</v>
      </c>
      <c r="D82" s="28" t="s">
        <v>44</v>
      </c>
      <c r="E82" s="28" t="s">
        <v>44</v>
      </c>
      <c r="F82" s="28"/>
      <c r="G82" s="28" t="s">
        <v>44</v>
      </c>
    </row>
    <row r="83" customFormat="false" ht="13.9" hidden="false" customHeight="false" outlineLevel="0" collapsed="false">
      <c r="A83" s="2"/>
      <c r="B83" s="2"/>
      <c r="C83" s="28" t="s">
        <v>44</v>
      </c>
      <c r="D83" s="28"/>
      <c r="E83" s="28"/>
      <c r="F83" s="28"/>
      <c r="G83" s="28"/>
    </row>
    <row r="84" customFormat="false" ht="12.8" hidden="false" customHeight="true" outlineLevel="0" collapsed="false">
      <c r="A84" s="159" t="s">
        <v>376</v>
      </c>
      <c r="B84" s="159"/>
      <c r="C84" s="28" t="s">
        <v>44</v>
      </c>
      <c r="D84" s="28" t="s">
        <v>44</v>
      </c>
      <c r="E84" s="28" t="s">
        <v>44</v>
      </c>
      <c r="F84" s="28"/>
      <c r="G84" s="28" t="s">
        <v>44</v>
      </c>
    </row>
    <row r="85" customFormat="false" ht="12.8" hidden="false" customHeight="false" outlineLevel="0" collapsed="false">
      <c r="A85" s="159"/>
      <c r="B85" s="159"/>
      <c r="C85" s="28"/>
      <c r="D85" s="28"/>
      <c r="E85" s="28"/>
      <c r="F85" s="28"/>
      <c r="G85" s="28"/>
    </row>
    <row r="86" customFormat="false" ht="13.9" hidden="false" customHeight="true" outlineLevel="0" collapsed="false">
      <c r="A86" s="28" t="s">
        <v>377</v>
      </c>
      <c r="B86" s="28"/>
      <c r="C86" s="28" t="s">
        <v>44</v>
      </c>
      <c r="D86" s="28" t="s">
        <v>44</v>
      </c>
      <c r="E86" s="28" t="s">
        <v>44</v>
      </c>
      <c r="F86" s="28"/>
      <c r="G86" s="28" t="s">
        <v>44</v>
      </c>
    </row>
    <row r="87" customFormat="false" ht="13.9" hidden="false" customHeight="false" outlineLevel="0" collapsed="false">
      <c r="A87" s="28"/>
      <c r="B87" s="28"/>
      <c r="C87" s="28" t="s">
        <v>44</v>
      </c>
      <c r="D87" s="28"/>
      <c r="E87" s="28"/>
      <c r="F87" s="28"/>
      <c r="G87" s="28"/>
    </row>
    <row r="88" customFormat="false" ht="13.9" hidden="false" customHeight="true" outlineLevel="0" collapsed="false">
      <c r="A88" s="138" t="s">
        <v>380</v>
      </c>
      <c r="B88" s="138"/>
      <c r="C88" s="138"/>
      <c r="D88" s="138"/>
      <c r="E88" s="138"/>
      <c r="F88" s="138"/>
      <c r="G88" s="138"/>
    </row>
    <row r="89" customFormat="false" ht="13.9" hidden="false" customHeight="true" outlineLevel="0" collapsed="false">
      <c r="A89" s="141" t="s">
        <v>381</v>
      </c>
      <c r="B89" s="141"/>
      <c r="C89" s="141"/>
      <c r="D89" s="141"/>
      <c r="E89" s="141"/>
      <c r="F89" s="7" t="s">
        <v>44</v>
      </c>
      <c r="G89" s="7"/>
    </row>
    <row r="90" customFormat="false" ht="13.9" hidden="false" customHeight="true" outlineLevel="0" collapsed="false">
      <c r="A90" s="141" t="s">
        <v>382</v>
      </c>
      <c r="B90" s="141"/>
      <c r="C90" s="141"/>
      <c r="D90" s="141"/>
      <c r="E90" s="141"/>
      <c r="F90" s="7" t="str">
        <f aca="false">F89</f>
        <v>-</v>
      </c>
      <c r="G90" s="7"/>
    </row>
    <row r="91" customFormat="false" ht="13.9" hidden="false" customHeight="true" outlineLevel="0" collapsed="false">
      <c r="A91" s="160" t="s">
        <v>383</v>
      </c>
      <c r="B91" s="160"/>
      <c r="C91" s="160"/>
      <c r="D91" s="160"/>
      <c r="E91" s="160"/>
      <c r="F91" s="7" t="s">
        <v>44</v>
      </c>
      <c r="G91" s="7"/>
    </row>
    <row r="92" customFormat="false" ht="13.9" hidden="false" customHeight="true" outlineLevel="0" collapsed="false">
      <c r="A92" s="141" t="s">
        <v>384</v>
      </c>
      <c r="B92" s="141"/>
      <c r="C92" s="141"/>
      <c r="D92" s="141"/>
      <c r="E92" s="141"/>
      <c r="F92" s="98" t="s">
        <v>385</v>
      </c>
      <c r="G92" s="98"/>
    </row>
    <row r="93" customFormat="false" ht="13.9" hidden="false" customHeight="true" outlineLevel="0" collapsed="false">
      <c r="A93" s="138" t="s">
        <v>386</v>
      </c>
      <c r="B93" s="138"/>
      <c r="C93" s="138"/>
      <c r="D93" s="138"/>
      <c r="E93" s="138"/>
      <c r="F93" s="138"/>
      <c r="G93" s="138"/>
    </row>
    <row r="94" customFormat="false" ht="27.85" hidden="false" customHeight="true" outlineLevel="0" collapsed="false">
      <c r="A94" s="9" t="s">
        <v>387</v>
      </c>
      <c r="B94" s="9"/>
      <c r="C94" s="9"/>
      <c r="D94" s="9"/>
      <c r="E94" s="9"/>
      <c r="F94" s="9"/>
      <c r="G94" s="9"/>
    </row>
    <row r="95" customFormat="false" ht="12.8" hidden="false" customHeight="true" outlineLevel="0" collapsed="false">
      <c r="A95" s="98" t="s">
        <v>388</v>
      </c>
      <c r="B95" s="98"/>
      <c r="C95" s="98"/>
      <c r="D95" s="98" t="s">
        <v>389</v>
      </c>
      <c r="E95" s="98"/>
      <c r="F95" s="98"/>
      <c r="G95" s="98"/>
    </row>
    <row r="96" customFormat="false" ht="12.8" hidden="false" customHeight="false" outlineLevel="0" collapsed="false">
      <c r="A96" s="98"/>
      <c r="B96" s="98"/>
      <c r="C96" s="98"/>
      <c r="D96" s="98"/>
      <c r="E96" s="98"/>
      <c r="F96" s="98"/>
      <c r="G96" s="98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6" activeCellId="0" sqref="A16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21.27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13.9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13.9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13.9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3.9" hidden="false" customHeight="false" outlineLevel="0" collapsed="false">
      <c r="A5" s="135" t="s">
        <v>310</v>
      </c>
      <c r="B5" s="136" t="n">
        <f aca="false">'Журн.расхода'!A20</f>
        <v>45559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9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9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9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27.8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9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9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40.75" hidden="false" customHeight="true" outlineLevel="0" collapsed="false">
      <c r="A14" s="24" t="s">
        <v>314</v>
      </c>
      <c r="B14" s="139" t="s">
        <v>315</v>
      </c>
      <c r="C14" s="139" t="s">
        <v>417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39.8" hidden="false" customHeight="true" outlineLevel="0" collapsed="false">
      <c r="A15" s="141" t="s">
        <v>321</v>
      </c>
      <c r="B15" s="5" t="n">
        <v>2</v>
      </c>
      <c r="C15" s="5" t="s">
        <v>424</v>
      </c>
      <c r="D15" s="5" t="s">
        <v>44</v>
      </c>
      <c r="E15" s="142" t="s">
        <v>44</v>
      </c>
      <c r="F15" s="7" t="n">
        <v>15</v>
      </c>
      <c r="G15" s="7"/>
    </row>
    <row r="16" customFormat="false" ht="13.9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13.9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9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9" hidden="false" customHeight="false" outlineLevel="0" collapsed="false">
      <c r="A19" s="9" t="s">
        <v>326</v>
      </c>
      <c r="B19" s="5" t="s">
        <v>44</v>
      </c>
      <c r="C19" s="137"/>
      <c r="D19" s="137"/>
      <c r="E19" s="137"/>
      <c r="F19" s="137"/>
      <c r="G19" s="137"/>
    </row>
    <row r="20" customFormat="false" ht="13.9" hidden="false" customHeight="false" outlineLevel="0" collapsed="false">
      <c r="A20" s="9" t="s">
        <v>327</v>
      </c>
      <c r="B20" s="5" t="s">
        <v>44</v>
      </c>
      <c r="C20" s="137"/>
      <c r="D20" s="137"/>
      <c r="E20" s="137"/>
      <c r="F20" s="137"/>
      <c r="G20" s="137"/>
    </row>
    <row r="21" customFormat="false" ht="13.9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9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9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9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3.9" hidden="false" customHeight="true" outlineLevel="0" collapsed="false">
      <c r="A25" s="141" t="s">
        <v>423</v>
      </c>
      <c r="B25" s="141"/>
      <c r="C25" s="141"/>
      <c r="D25" s="141"/>
      <c r="E25" s="141"/>
      <c r="F25" s="141"/>
      <c r="G25" s="141"/>
    </row>
    <row r="26" customFormat="false" ht="13.9" hidden="false" customHeight="true" outlineLevel="0" collapsed="false">
      <c r="A26" s="153" t="s">
        <v>425</v>
      </c>
      <c r="B26" s="153"/>
      <c r="C26" s="153"/>
      <c r="D26" s="153"/>
      <c r="E26" s="153"/>
      <c r="F26" s="153"/>
      <c r="G26" s="153"/>
    </row>
    <row r="27" customFormat="false" ht="28.85" hidden="false" customHeight="true" outlineLevel="0" collapsed="false">
      <c r="A27" s="141" t="s">
        <v>426</v>
      </c>
      <c r="B27" s="141"/>
      <c r="C27" s="141"/>
      <c r="D27" s="141"/>
      <c r="E27" s="141"/>
      <c r="F27" s="141"/>
      <c r="G27" s="141"/>
    </row>
    <row r="28" customFormat="false" ht="13.9" hidden="false" customHeight="true" outlineLevel="0" collapsed="false">
      <c r="A28" s="138" t="s">
        <v>333</v>
      </c>
      <c r="B28" s="138"/>
      <c r="C28" s="138"/>
      <c r="D28" s="138"/>
      <c r="E28" s="138"/>
      <c r="F28" s="138"/>
      <c r="G28" s="138"/>
    </row>
    <row r="29" customFormat="false" ht="13.9" hidden="false" customHeight="false" outlineLevel="0" collapsed="false">
      <c r="A29" s="139" t="s">
        <v>315</v>
      </c>
      <c r="B29" s="9" t="s">
        <v>335</v>
      </c>
      <c r="C29" s="9" t="s">
        <v>336</v>
      </c>
      <c r="D29" s="9" t="s">
        <v>337</v>
      </c>
      <c r="E29" s="9" t="s">
        <v>338</v>
      </c>
      <c r="F29" s="9" t="s">
        <v>339</v>
      </c>
      <c r="G29" s="9" t="s">
        <v>340</v>
      </c>
    </row>
    <row r="30" customFormat="false" ht="13.9" hidden="false" customHeight="false" outlineLevel="0" collapsed="false">
      <c r="A30" s="5" t="s">
        <v>44</v>
      </c>
      <c r="B30" s="5" t="s">
        <v>44</v>
      </c>
      <c r="C30" s="5" t="s">
        <v>44</v>
      </c>
      <c r="D30" s="5" t="s">
        <v>44</v>
      </c>
      <c r="E30" s="5" t="s">
        <v>44</v>
      </c>
      <c r="F30" s="5" t="s">
        <v>44</v>
      </c>
      <c r="G30" s="5" t="s">
        <v>44</v>
      </c>
    </row>
    <row r="31" customFormat="false" ht="13.9" hidden="false" customHeight="true" outlineLevel="0" collapsed="false">
      <c r="A31" s="143" t="s">
        <v>322</v>
      </c>
      <c r="B31" s="143"/>
      <c r="C31" s="143"/>
      <c r="D31" s="143"/>
      <c r="E31" s="143"/>
      <c r="F31" s="143"/>
      <c r="G31" s="143"/>
    </row>
    <row r="32" customFormat="false" ht="13.9" hidden="false" customHeight="false" outlineLevel="0" collapsed="false">
      <c r="A32" s="139" t="s">
        <v>323</v>
      </c>
      <c r="B32" s="139" t="s">
        <v>324</v>
      </c>
      <c r="C32" s="103"/>
      <c r="D32" s="103"/>
      <c r="E32" s="103"/>
      <c r="F32" s="103"/>
      <c r="G32" s="103"/>
    </row>
    <row r="33" customFormat="false" ht="13.9" hidden="false" customHeight="true" outlineLevel="0" collapsed="false">
      <c r="A33" s="7" t="s">
        <v>347</v>
      </c>
      <c r="B33" s="7"/>
      <c r="C33" s="103"/>
      <c r="D33" s="103"/>
      <c r="E33" s="103"/>
      <c r="F33" s="103"/>
      <c r="G33" s="103"/>
    </row>
    <row r="34" customFormat="false" ht="13.9" hidden="false" customHeight="false" outlineLevel="0" collapsed="false">
      <c r="A34" s="9" t="s">
        <v>335</v>
      </c>
      <c r="B34" s="5" t="str">
        <f aca="false">B30</f>
        <v>-</v>
      </c>
      <c r="C34" s="103"/>
      <c r="D34" s="103"/>
      <c r="E34" s="103"/>
      <c r="F34" s="103"/>
      <c r="G34" s="103"/>
    </row>
    <row r="35" customFormat="false" ht="13.9" hidden="false" customHeight="false" outlineLevel="0" collapsed="false">
      <c r="A35" s="9" t="s">
        <v>336</v>
      </c>
      <c r="B35" s="5" t="str">
        <f aca="false">C30</f>
        <v>-</v>
      </c>
      <c r="C35" s="103"/>
      <c r="D35" s="103"/>
      <c r="E35" s="103"/>
      <c r="F35" s="103"/>
      <c r="G35" s="103"/>
    </row>
    <row r="36" customFormat="false" ht="13.9" hidden="false" customHeight="false" outlineLevel="0" collapsed="false">
      <c r="A36" s="9" t="s">
        <v>337</v>
      </c>
      <c r="B36" s="5" t="str">
        <f aca="false">D30</f>
        <v>-</v>
      </c>
      <c r="C36" s="146"/>
      <c r="D36" s="146"/>
      <c r="E36" s="146"/>
      <c r="F36" s="146"/>
      <c r="G36" s="103"/>
    </row>
    <row r="37" customFormat="false" ht="14.15" hidden="false" customHeight="false" outlineLevel="0" collapsed="false">
      <c r="A37" s="9" t="s">
        <v>338</v>
      </c>
      <c r="B37" s="5" t="str">
        <f aca="false">E30</f>
        <v>-</v>
      </c>
      <c r="C37" s="146"/>
      <c r="D37" s="146"/>
      <c r="E37" s="146"/>
      <c r="F37" s="146"/>
      <c r="G37" s="103"/>
    </row>
    <row r="38" customFormat="false" ht="14.15" hidden="false" customHeight="false" outlineLevel="0" collapsed="false">
      <c r="A38" s="9" t="s">
        <v>339</v>
      </c>
      <c r="B38" s="5" t="str">
        <f aca="false">F30</f>
        <v>-</v>
      </c>
      <c r="C38" s="146"/>
      <c r="D38" s="146"/>
      <c r="E38" s="146"/>
      <c r="F38" s="146"/>
      <c r="G38" s="103"/>
    </row>
    <row r="39" customFormat="false" ht="13.9" hidden="false" customHeight="false" outlineLevel="0" collapsed="false">
      <c r="A39" s="9" t="s">
        <v>340</v>
      </c>
      <c r="B39" s="5" t="str">
        <f aca="false">G30</f>
        <v>-</v>
      </c>
      <c r="C39" s="146"/>
      <c r="D39" s="146"/>
      <c r="E39" s="146"/>
      <c r="F39" s="146"/>
      <c r="G39" s="103"/>
    </row>
    <row r="40" customFormat="false" ht="13.9" hidden="false" customHeight="false" outlineLevel="0" collapsed="false">
      <c r="A40" s="9" t="s">
        <v>327</v>
      </c>
      <c r="B40" s="5" t="n">
        <f aca="false">SUM(B35:B39)</f>
        <v>0</v>
      </c>
      <c r="C40" s="146"/>
      <c r="D40" s="146"/>
      <c r="E40" s="146"/>
      <c r="F40" s="146"/>
      <c r="G40" s="103"/>
    </row>
    <row r="41" customFormat="false" ht="13.9" hidden="false" customHeight="true" outlineLevel="0" collapsed="false">
      <c r="A41" s="141" t="s">
        <v>44</v>
      </c>
      <c r="B41" s="141"/>
      <c r="C41" s="141"/>
      <c r="D41" s="141"/>
      <c r="E41" s="141"/>
      <c r="F41" s="141"/>
      <c r="G41" s="141"/>
    </row>
    <row r="42" customFormat="false" ht="13.9" hidden="false" customHeight="true" outlineLevel="0" collapsed="false">
      <c r="A42" s="143" t="s">
        <v>331</v>
      </c>
      <c r="B42" s="143"/>
      <c r="C42" s="143"/>
      <c r="D42" s="143"/>
      <c r="E42" s="143"/>
      <c r="F42" s="143"/>
      <c r="G42" s="143"/>
    </row>
    <row r="43" customFormat="false" ht="13.9" hidden="false" customHeight="true" outlineLevel="0" collapsed="false">
      <c r="A43" s="141" t="s">
        <v>332</v>
      </c>
      <c r="B43" s="141"/>
      <c r="C43" s="141"/>
      <c r="D43" s="141"/>
      <c r="E43" s="141"/>
      <c r="F43" s="141"/>
      <c r="G43" s="141"/>
    </row>
    <row r="44" customFormat="false" ht="13.9" hidden="false" customHeight="true" outlineLevel="0" collapsed="false">
      <c r="A44" s="138" t="s">
        <v>349</v>
      </c>
      <c r="B44" s="138"/>
      <c r="C44" s="138"/>
      <c r="D44" s="138"/>
      <c r="E44" s="138"/>
      <c r="F44" s="138"/>
      <c r="G44" s="138"/>
    </row>
    <row r="45" customFormat="false" ht="13.9" hidden="false" customHeight="false" outlineLevel="0" collapsed="false">
      <c r="A45" s="139" t="s">
        <v>350</v>
      </c>
      <c r="B45" s="139" t="s">
        <v>351</v>
      </c>
      <c r="C45" s="139" t="s">
        <v>352</v>
      </c>
      <c r="D45" s="139" t="s">
        <v>353</v>
      </c>
      <c r="E45" s="139" t="s">
        <v>354</v>
      </c>
      <c r="F45" s="139" t="s">
        <v>355</v>
      </c>
      <c r="G45" s="139" t="s">
        <v>356</v>
      </c>
    </row>
    <row r="46" customFormat="false" ht="13.9" hidden="false" customHeight="false" outlineLevel="0" collapsed="false">
      <c r="A46" s="147" t="s">
        <v>44</v>
      </c>
      <c r="B46" s="147" t="s">
        <v>44</v>
      </c>
      <c r="C46" s="147" t="s">
        <v>44</v>
      </c>
      <c r="D46" s="147" t="s">
        <v>44</v>
      </c>
      <c r="E46" s="147" t="s">
        <v>44</v>
      </c>
      <c r="F46" s="147" t="s">
        <v>44</v>
      </c>
      <c r="G46" s="147" t="s">
        <v>44</v>
      </c>
    </row>
    <row r="47" customFormat="false" ht="13.9" hidden="false" customHeight="true" outlineLevel="0" collapsed="false">
      <c r="A47" s="143" t="s">
        <v>322</v>
      </c>
      <c r="B47" s="143"/>
      <c r="C47" s="143"/>
      <c r="D47" s="143"/>
      <c r="E47" s="143"/>
      <c r="F47" s="143"/>
      <c r="G47" s="143"/>
    </row>
    <row r="48" customFormat="false" ht="13.9" hidden="false" customHeight="false" outlineLevel="0" collapsed="false">
      <c r="A48" s="139" t="s">
        <v>323</v>
      </c>
      <c r="B48" s="139" t="s">
        <v>324</v>
      </c>
      <c r="C48" s="137"/>
      <c r="D48" s="137"/>
      <c r="E48" s="137"/>
      <c r="F48" s="137"/>
      <c r="G48" s="137"/>
    </row>
    <row r="49" customFormat="false" ht="13.9" hidden="false" customHeight="true" outlineLevel="0" collapsed="false">
      <c r="A49" s="28" t="s">
        <v>357</v>
      </c>
      <c r="B49" s="28"/>
      <c r="C49" s="137"/>
      <c r="D49" s="137"/>
      <c r="E49" s="137"/>
      <c r="F49" s="137"/>
      <c r="G49" s="137"/>
    </row>
    <row r="50" customFormat="false" ht="13.9" hidden="false" customHeight="false" outlineLevel="0" collapsed="false">
      <c r="A50" s="9" t="s">
        <v>351</v>
      </c>
      <c r="B50" s="5" t="str">
        <f aca="false">B46</f>
        <v>-</v>
      </c>
      <c r="C50" s="137"/>
      <c r="D50" s="137"/>
      <c r="E50" s="137"/>
      <c r="F50" s="137"/>
      <c r="G50" s="137"/>
    </row>
    <row r="51" customFormat="false" ht="13.9" hidden="false" customHeight="false" outlineLevel="0" collapsed="false">
      <c r="A51" s="9" t="s">
        <v>352</v>
      </c>
      <c r="B51" s="5" t="str">
        <f aca="false">C46</f>
        <v>-</v>
      </c>
      <c r="C51" s="137"/>
      <c r="D51" s="137"/>
      <c r="E51" s="137"/>
      <c r="F51" s="137"/>
      <c r="G51" s="137"/>
    </row>
    <row r="52" customFormat="false" ht="13.9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7"/>
      <c r="D52" s="137"/>
      <c r="E52" s="137"/>
      <c r="F52" s="137"/>
      <c r="G52" s="137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7"/>
      <c r="D53" s="137"/>
      <c r="E53" s="137"/>
      <c r="F53" s="137"/>
      <c r="G53" s="137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7"/>
      <c r="D54" s="137"/>
      <c r="E54" s="137"/>
      <c r="F54" s="137"/>
      <c r="G54" s="137"/>
    </row>
    <row r="55" customFormat="false" ht="13.9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7"/>
      <c r="D55" s="137"/>
      <c r="E55" s="137"/>
      <c r="F55" s="137"/>
      <c r="G55" s="137"/>
    </row>
    <row r="56" customFormat="false" ht="13.9" hidden="false" customHeight="true" outlineLevel="0" collapsed="false">
      <c r="A56" s="143" t="s">
        <v>331</v>
      </c>
      <c r="B56" s="143"/>
      <c r="C56" s="143"/>
      <c r="D56" s="143"/>
      <c r="E56" s="143"/>
      <c r="F56" s="143"/>
      <c r="G56" s="143"/>
    </row>
    <row r="57" customFormat="false" ht="13.9" hidden="false" customHeight="true" outlineLevel="0" collapsed="false">
      <c r="A57" s="141" t="s">
        <v>332</v>
      </c>
      <c r="B57" s="141"/>
      <c r="C57" s="141"/>
      <c r="D57" s="141"/>
      <c r="E57" s="141"/>
      <c r="F57" s="141"/>
      <c r="G57" s="141"/>
    </row>
    <row r="58" customFormat="false" ht="13.9" hidden="false" customHeight="true" outlineLevel="0" collapsed="false">
      <c r="A58" s="138" t="s">
        <v>359</v>
      </c>
      <c r="B58" s="138"/>
      <c r="C58" s="138"/>
      <c r="D58" s="138"/>
      <c r="E58" s="138"/>
      <c r="F58" s="138"/>
      <c r="G58" s="138"/>
    </row>
    <row r="59" customFormat="false" ht="27.85" hidden="false" customHeight="false" outlineLevel="0" collapsed="false">
      <c r="A59" s="139" t="s">
        <v>360</v>
      </c>
      <c r="B59" s="139" t="s">
        <v>351</v>
      </c>
      <c r="C59" s="139" t="s">
        <v>352</v>
      </c>
      <c r="D59" s="139" t="s">
        <v>353</v>
      </c>
      <c r="E59" s="139" t="s">
        <v>354</v>
      </c>
      <c r="F59" s="139" t="s">
        <v>355</v>
      </c>
      <c r="G59" s="139" t="s">
        <v>356</v>
      </c>
    </row>
    <row r="60" customFormat="false" ht="13.9" hidden="false" customHeight="false" outlineLevel="0" collapsed="false">
      <c r="A60" s="5" t="s">
        <v>44</v>
      </c>
      <c r="B60" s="5" t="s">
        <v>44</v>
      </c>
      <c r="C60" s="5" t="s">
        <v>44</v>
      </c>
      <c r="D60" s="5" t="s">
        <v>44</v>
      </c>
      <c r="E60" s="5" t="s">
        <v>44</v>
      </c>
      <c r="F60" s="5" t="s">
        <v>44</v>
      </c>
      <c r="G60" s="5" t="s">
        <v>44</v>
      </c>
    </row>
    <row r="61" customFormat="false" ht="13.9" hidden="false" customHeight="true" outlineLevel="0" collapsed="false">
      <c r="A61" s="143" t="s">
        <v>322</v>
      </c>
      <c r="B61" s="143"/>
      <c r="C61" s="143"/>
      <c r="D61" s="143"/>
      <c r="E61" s="143"/>
      <c r="F61" s="143"/>
      <c r="G61" s="143"/>
    </row>
    <row r="62" customFormat="false" ht="13.9" hidden="false" customHeight="false" outlineLevel="0" collapsed="false">
      <c r="A62" s="165" t="s">
        <v>323</v>
      </c>
      <c r="B62" s="165" t="s">
        <v>324</v>
      </c>
      <c r="C62" s="103"/>
      <c r="D62" s="103"/>
      <c r="E62" s="103"/>
      <c r="F62" s="103"/>
      <c r="G62" s="103"/>
    </row>
    <row r="63" customFormat="false" ht="13.8" hidden="false" customHeight="false" outlineLevel="0" collapsed="false">
      <c r="A63" s="121" t="s">
        <v>357</v>
      </c>
      <c r="B63" s="121"/>
      <c r="C63" s="103"/>
      <c r="D63" s="103"/>
      <c r="E63" s="103"/>
      <c r="F63" s="103"/>
      <c r="G63" s="103"/>
    </row>
    <row r="64" customFormat="false" ht="13.9" hidden="false" customHeight="false" outlineLevel="0" collapsed="false">
      <c r="A64" s="9" t="s">
        <v>351</v>
      </c>
      <c r="B64" s="5" t="s">
        <v>44</v>
      </c>
      <c r="C64" s="103"/>
      <c r="D64" s="103"/>
      <c r="E64" s="103"/>
      <c r="F64" s="103"/>
      <c r="G64" s="103"/>
    </row>
    <row r="65" customFormat="false" ht="13.9" hidden="false" customHeight="false" outlineLevel="0" collapsed="false">
      <c r="A65" s="9" t="s">
        <v>352</v>
      </c>
      <c r="B65" s="5" t="s">
        <v>44</v>
      </c>
      <c r="C65" s="103"/>
      <c r="D65" s="103"/>
      <c r="E65" s="103"/>
      <c r="F65" s="103"/>
      <c r="G65" s="103"/>
    </row>
    <row r="66" customFormat="false" ht="13.9" hidden="false" customHeight="false" outlineLevel="0" collapsed="false">
      <c r="A66" s="9" t="str">
        <f aca="false">D59</f>
        <v>Златоглазки</v>
      </c>
      <c r="B66" s="5" t="s">
        <v>44</v>
      </c>
      <c r="C66" s="103"/>
      <c r="D66" s="103"/>
      <c r="E66" s="103"/>
      <c r="F66" s="103"/>
      <c r="G66" s="103"/>
    </row>
    <row r="67" customFormat="false" ht="13.9" hidden="false" customHeight="false" outlineLevel="0" collapsed="false">
      <c r="A67" s="9" t="str">
        <f aca="false">E59</f>
        <v>Комары</v>
      </c>
      <c r="B67" s="5" t="s">
        <v>44</v>
      </c>
      <c r="C67" s="103"/>
      <c r="D67" s="103"/>
      <c r="E67" s="103"/>
      <c r="F67" s="103"/>
      <c r="G67" s="103"/>
    </row>
    <row r="68" customFormat="false" ht="13.9" hidden="false" customHeight="false" outlineLevel="0" collapsed="false">
      <c r="A68" s="9" t="str">
        <f aca="false">F59</f>
        <v>Осы</v>
      </c>
      <c r="B68" s="5" t="s">
        <v>44</v>
      </c>
      <c r="C68" s="103"/>
      <c r="D68" s="103"/>
      <c r="E68" s="103"/>
      <c r="F68" s="103"/>
      <c r="G68" s="103"/>
    </row>
    <row r="69" customFormat="false" ht="13.9" hidden="false" customHeight="false" outlineLevel="0" collapsed="false">
      <c r="A69" s="9" t="str">
        <f aca="false">G59</f>
        <v>Пищевая моль</v>
      </c>
      <c r="B69" s="5" t="s">
        <v>44</v>
      </c>
      <c r="C69" s="103"/>
      <c r="D69" s="103"/>
      <c r="E69" s="103"/>
      <c r="F69" s="103"/>
      <c r="G69" s="103"/>
    </row>
    <row r="70" customFormat="false" ht="13.9" hidden="false" customHeight="false" outlineLevel="0" collapsed="false">
      <c r="A70" s="141" t="s">
        <v>44</v>
      </c>
      <c r="B70" s="151"/>
      <c r="C70" s="151"/>
      <c r="D70" s="151"/>
      <c r="E70" s="151"/>
      <c r="F70" s="151"/>
      <c r="G70" s="152"/>
    </row>
    <row r="71" customFormat="false" ht="13.9" hidden="false" customHeight="true" outlineLevel="0" collapsed="false">
      <c r="A71" s="143" t="s">
        <v>331</v>
      </c>
      <c r="B71" s="143"/>
      <c r="C71" s="143"/>
      <c r="D71" s="143"/>
      <c r="E71" s="143"/>
      <c r="F71" s="143"/>
      <c r="G71" s="143"/>
    </row>
    <row r="72" customFormat="false" ht="13.9" hidden="false" customHeight="true" outlineLevel="0" collapsed="false">
      <c r="A72" s="141" t="s">
        <v>332</v>
      </c>
      <c r="B72" s="141"/>
      <c r="C72" s="141"/>
      <c r="D72" s="141"/>
      <c r="E72" s="141"/>
      <c r="F72" s="141"/>
      <c r="G72" s="141"/>
    </row>
    <row r="73" customFormat="false" ht="13.9" hidden="false" customHeight="true" outlineLevel="0" collapsed="false">
      <c r="A73" s="138" t="s">
        <v>364</v>
      </c>
      <c r="B73" s="138"/>
      <c r="C73" s="138"/>
      <c r="D73" s="138"/>
      <c r="E73" s="138"/>
      <c r="F73" s="138"/>
      <c r="G73" s="138"/>
    </row>
    <row r="74" customFormat="false" ht="39.8" hidden="false" customHeight="true" outlineLevel="0" collapsed="false">
      <c r="A74" s="139" t="s">
        <v>365</v>
      </c>
      <c r="B74" s="139"/>
      <c r="C74" s="139" t="s">
        <v>404</v>
      </c>
      <c r="D74" s="139" t="s">
        <v>49</v>
      </c>
      <c r="E74" s="139" t="s">
        <v>367</v>
      </c>
      <c r="F74" s="139"/>
      <c r="G74" s="139" t="s">
        <v>402</v>
      </c>
    </row>
    <row r="75" customFormat="false" ht="13.9" hidden="false" customHeight="true" outlineLevel="0" collapsed="false">
      <c r="A75" s="7" t="s">
        <v>369</v>
      </c>
      <c r="B75" s="7"/>
      <c r="C75" s="154" t="s">
        <v>44</v>
      </c>
      <c r="D75" s="7" t="s">
        <v>44</v>
      </c>
      <c r="E75" s="7" t="s">
        <v>44</v>
      </c>
      <c r="F75" s="7"/>
      <c r="G75" s="155" t="s">
        <v>44</v>
      </c>
    </row>
    <row r="76" customFormat="false" ht="13.9" hidden="false" customHeight="false" outlineLevel="0" collapsed="false">
      <c r="A76" s="7"/>
      <c r="B76" s="7"/>
      <c r="C76" s="145" t="s">
        <v>44</v>
      </c>
      <c r="D76" s="7"/>
      <c r="E76" s="7"/>
      <c r="F76" s="7"/>
      <c r="G76" s="155"/>
    </row>
    <row r="77" customFormat="false" ht="13.9" hidden="false" customHeight="true" outlineLevel="0" collapsed="false">
      <c r="A77" s="2" t="s">
        <v>372</v>
      </c>
      <c r="B77" s="2"/>
      <c r="C77" s="14" t="s">
        <v>35</v>
      </c>
      <c r="D77" s="156" t="str">
        <f aca="false">'Журн.расхода'!B8</f>
        <v>Ратобор-брикет от грызунов </v>
      </c>
      <c r="E77" s="7" t="str">
        <f aca="false">'Журн.расхода'!F8</f>
        <v>Бродифакум 0,005%</v>
      </c>
      <c r="F77" s="7"/>
      <c r="G77" s="157" t="n">
        <f aca="false">128*0.02</f>
        <v>2.56</v>
      </c>
    </row>
    <row r="78" customFormat="false" ht="12.8" hidden="false" customHeight="false" outlineLevel="0" collapsed="false">
      <c r="A78" s="2"/>
      <c r="B78" s="2"/>
      <c r="C78" s="166" t="str">
        <f aca="false">'Журн.расхода'!H9</f>
        <v>2 контур защиты</v>
      </c>
      <c r="D78" s="156"/>
      <c r="E78" s="7"/>
      <c r="F78" s="7"/>
      <c r="G78" s="157"/>
    </row>
    <row r="79" customFormat="false" ht="13.9" hidden="false" customHeight="true" outlineLevel="0" collapsed="false">
      <c r="A79" s="2" t="s">
        <v>358</v>
      </c>
      <c r="B79" s="2"/>
      <c r="C79" s="158" t="s">
        <v>44</v>
      </c>
      <c r="D79" s="5" t="s">
        <v>44</v>
      </c>
      <c r="E79" s="7" t="s">
        <v>44</v>
      </c>
      <c r="F79" s="7"/>
      <c r="G79" s="5" t="s">
        <v>44</v>
      </c>
    </row>
    <row r="80" customFormat="false" ht="13.9" hidden="false" customHeight="true" outlineLevel="0" collapsed="false">
      <c r="A80" s="7" t="s">
        <v>374</v>
      </c>
      <c r="B80" s="7"/>
      <c r="C80" s="158" t="s">
        <v>44</v>
      </c>
      <c r="D80" s="7" t="s">
        <v>44</v>
      </c>
      <c r="E80" s="7" t="s">
        <v>44</v>
      </c>
      <c r="F80" s="7"/>
      <c r="G80" s="7" t="s">
        <v>44</v>
      </c>
    </row>
    <row r="81" customFormat="false" ht="13.9" hidden="false" customHeight="false" outlineLevel="0" collapsed="false">
      <c r="A81" s="7"/>
      <c r="B81" s="7"/>
      <c r="C81" s="158" t="s">
        <v>44</v>
      </c>
      <c r="D81" s="7"/>
      <c r="E81" s="7"/>
      <c r="F81" s="7"/>
      <c r="G81" s="7"/>
    </row>
    <row r="82" customFormat="false" ht="13.9" hidden="false" customHeight="true" outlineLevel="0" collapsed="false">
      <c r="A82" s="2" t="s">
        <v>375</v>
      </c>
      <c r="B82" s="2"/>
      <c r="C82" s="28" t="s">
        <v>44</v>
      </c>
      <c r="D82" s="28" t="s">
        <v>44</v>
      </c>
      <c r="E82" s="28" t="s">
        <v>44</v>
      </c>
      <c r="F82" s="28"/>
      <c r="G82" s="28" t="s">
        <v>44</v>
      </c>
    </row>
    <row r="83" customFormat="false" ht="13.9" hidden="false" customHeight="false" outlineLevel="0" collapsed="false">
      <c r="A83" s="2"/>
      <c r="B83" s="2"/>
      <c r="C83" s="28" t="s">
        <v>44</v>
      </c>
      <c r="D83" s="28"/>
      <c r="E83" s="28"/>
      <c r="F83" s="28"/>
      <c r="G83" s="28"/>
    </row>
    <row r="84" customFormat="false" ht="12.8" hidden="false" customHeight="true" outlineLevel="0" collapsed="false">
      <c r="A84" s="159" t="s">
        <v>376</v>
      </c>
      <c r="B84" s="159"/>
      <c r="C84" s="28" t="s">
        <v>44</v>
      </c>
      <c r="D84" s="28" t="s">
        <v>44</v>
      </c>
      <c r="E84" s="28" t="s">
        <v>44</v>
      </c>
      <c r="F84" s="28"/>
      <c r="G84" s="28" t="s">
        <v>44</v>
      </c>
    </row>
    <row r="85" customFormat="false" ht="12.8" hidden="false" customHeight="false" outlineLevel="0" collapsed="false">
      <c r="A85" s="159"/>
      <c r="B85" s="159"/>
      <c r="C85" s="28"/>
      <c r="D85" s="28"/>
      <c r="E85" s="28"/>
      <c r="F85" s="28"/>
      <c r="G85" s="28"/>
    </row>
    <row r="86" customFormat="false" ht="13.9" hidden="false" customHeight="true" outlineLevel="0" collapsed="false">
      <c r="A86" s="28" t="s">
        <v>377</v>
      </c>
      <c r="B86" s="28"/>
      <c r="C86" s="28" t="s">
        <v>44</v>
      </c>
      <c r="D86" s="28" t="s">
        <v>44</v>
      </c>
      <c r="E86" s="28" t="s">
        <v>44</v>
      </c>
      <c r="F86" s="28"/>
      <c r="G86" s="28" t="s">
        <v>44</v>
      </c>
    </row>
    <row r="87" customFormat="false" ht="13.9" hidden="false" customHeight="false" outlineLevel="0" collapsed="false">
      <c r="A87" s="28"/>
      <c r="B87" s="28"/>
      <c r="C87" s="28" t="s">
        <v>44</v>
      </c>
      <c r="D87" s="28"/>
      <c r="E87" s="28"/>
      <c r="F87" s="28"/>
      <c r="G87" s="28"/>
    </row>
    <row r="88" customFormat="false" ht="13.9" hidden="false" customHeight="true" outlineLevel="0" collapsed="false">
      <c r="A88" s="138" t="s">
        <v>380</v>
      </c>
      <c r="B88" s="138"/>
      <c r="C88" s="138"/>
      <c r="D88" s="138"/>
      <c r="E88" s="138"/>
      <c r="F88" s="138"/>
      <c r="G88" s="138"/>
    </row>
    <row r="89" customFormat="false" ht="13.9" hidden="false" customHeight="true" outlineLevel="0" collapsed="false">
      <c r="A89" s="141" t="s">
        <v>381</v>
      </c>
      <c r="B89" s="141"/>
      <c r="C89" s="141"/>
      <c r="D89" s="141"/>
      <c r="E89" s="141"/>
      <c r="F89" s="7" t="s">
        <v>44</v>
      </c>
      <c r="G89" s="7"/>
    </row>
    <row r="90" customFormat="false" ht="13.9" hidden="false" customHeight="true" outlineLevel="0" collapsed="false">
      <c r="A90" s="141" t="s">
        <v>382</v>
      </c>
      <c r="B90" s="141"/>
      <c r="C90" s="141"/>
      <c r="D90" s="141"/>
      <c r="E90" s="141"/>
      <c r="F90" s="7" t="str">
        <f aca="false">F89</f>
        <v>-</v>
      </c>
      <c r="G90" s="7"/>
    </row>
    <row r="91" customFormat="false" ht="13.9" hidden="false" customHeight="true" outlineLevel="0" collapsed="false">
      <c r="A91" s="160" t="s">
        <v>383</v>
      </c>
      <c r="B91" s="160"/>
      <c r="C91" s="160"/>
      <c r="D91" s="160"/>
      <c r="E91" s="160"/>
      <c r="F91" s="7" t="s">
        <v>44</v>
      </c>
      <c r="G91" s="7"/>
    </row>
    <row r="92" customFormat="false" ht="13.9" hidden="false" customHeight="true" outlineLevel="0" collapsed="false">
      <c r="A92" s="141" t="s">
        <v>384</v>
      </c>
      <c r="B92" s="141"/>
      <c r="C92" s="141"/>
      <c r="D92" s="141"/>
      <c r="E92" s="141"/>
      <c r="F92" s="98" t="s">
        <v>385</v>
      </c>
      <c r="G92" s="98"/>
    </row>
    <row r="93" customFormat="false" ht="13.9" hidden="false" customHeight="true" outlineLevel="0" collapsed="false">
      <c r="A93" s="138" t="s">
        <v>386</v>
      </c>
      <c r="B93" s="138"/>
      <c r="C93" s="138"/>
      <c r="D93" s="138"/>
      <c r="E93" s="138"/>
      <c r="F93" s="138"/>
      <c r="G93" s="138"/>
    </row>
    <row r="94" customFormat="false" ht="27.85" hidden="false" customHeight="true" outlineLevel="0" collapsed="false">
      <c r="A94" s="9" t="s">
        <v>387</v>
      </c>
      <c r="B94" s="9"/>
      <c r="C94" s="9"/>
      <c r="D94" s="9"/>
      <c r="E94" s="9"/>
      <c r="F94" s="9"/>
      <c r="G94" s="9"/>
    </row>
    <row r="95" customFormat="false" ht="12.8" hidden="false" customHeight="true" outlineLevel="0" collapsed="false">
      <c r="A95" s="98" t="s">
        <v>388</v>
      </c>
      <c r="B95" s="98"/>
      <c r="C95" s="98"/>
      <c r="D95" s="98" t="s">
        <v>389</v>
      </c>
      <c r="E95" s="98"/>
      <c r="F95" s="98"/>
      <c r="G95" s="98"/>
    </row>
    <row r="96" customFormat="false" ht="12.8" hidden="false" customHeight="false" outlineLevel="0" collapsed="false">
      <c r="A96" s="98"/>
      <c r="B96" s="98"/>
      <c r="C96" s="98"/>
      <c r="D96" s="98"/>
      <c r="E96" s="98"/>
      <c r="F96" s="98"/>
      <c r="G96" s="98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8" zoomScalePageLayoutView="100" workbookViewId="0">
      <selection pane="topLeft" activeCell="B5" activeCellId="0" sqref="B5"/>
    </sheetView>
  </sheetViews>
  <sheetFormatPr defaultColWidth="10.2890625" defaultRowHeight="12.8" zeroHeight="false" outlineLevelRow="0" outlineLevelCol="0"/>
  <cols>
    <col collapsed="false" customWidth="true" hidden="false" outlineLevel="0" max="1" min="1" style="1" width="30.15"/>
    <col collapsed="false" customWidth="true" hidden="false" outlineLevel="0" max="2" min="2" style="1" width="19.82"/>
    <col collapsed="false" customWidth="true" hidden="false" outlineLevel="0" max="4" min="4" style="1" width="24.04"/>
    <col collapsed="false" customWidth="true" hidden="false" outlineLevel="0" max="5" min="5" style="1" width="22.57"/>
    <col collapsed="false" customWidth="true" hidden="false" outlineLevel="0" max="7" min="7" style="1" width="11.89"/>
  </cols>
  <sheetData>
    <row r="1" customFormat="false" ht="13.8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24.85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24.85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24.85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4.15" hidden="false" customHeight="false" outlineLevel="0" collapsed="false">
      <c r="A5" s="135" t="s">
        <v>310</v>
      </c>
      <c r="B5" s="136" t="n">
        <f aca="false">'Журн.расхода'!A16</f>
        <v>45552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8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8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8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50.9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8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8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50.95" hidden="false" customHeight="true" outlineLevel="0" collapsed="false">
      <c r="A14" s="24" t="s">
        <v>314</v>
      </c>
      <c r="B14" s="139" t="s">
        <v>315</v>
      </c>
      <c r="C14" s="139" t="s">
        <v>316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13.8" hidden="false" customHeight="false" outlineLevel="0" collapsed="false">
      <c r="A15" s="5" t="s">
        <v>44</v>
      </c>
      <c r="B15" s="5" t="n">
        <v>2</v>
      </c>
      <c r="C15" s="5" t="s">
        <v>44</v>
      </c>
      <c r="D15" s="5" t="s">
        <v>44</v>
      </c>
      <c r="E15" s="142" t="s">
        <v>44</v>
      </c>
      <c r="F15" s="7" t="n">
        <v>0</v>
      </c>
      <c r="G15" s="7"/>
    </row>
    <row r="16" customFormat="false" ht="13.8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24.85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8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8" hidden="false" customHeight="false" outlineLevel="0" collapsed="false">
      <c r="A19" s="9" t="s">
        <v>326</v>
      </c>
      <c r="B19" s="5" t="n">
        <f aca="false">F15</f>
        <v>0</v>
      </c>
      <c r="C19" s="137"/>
      <c r="D19" s="137"/>
      <c r="E19" s="137"/>
      <c r="F19" s="137"/>
      <c r="G19" s="137"/>
    </row>
    <row r="20" customFormat="false" ht="13.8" hidden="false" customHeight="false" outlineLevel="0" collapsed="false">
      <c r="A20" s="9" t="s">
        <v>327</v>
      </c>
      <c r="B20" s="5" t="n">
        <f aca="false">B19</f>
        <v>0</v>
      </c>
      <c r="C20" s="137"/>
      <c r="D20" s="137"/>
      <c r="E20" s="137"/>
      <c r="F20" s="137"/>
      <c r="G20" s="137"/>
    </row>
    <row r="21" customFormat="false" ht="24.85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8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8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8" hidden="false" customHeight="true" outlineLevel="0" collapsed="false">
      <c r="A24" s="141" t="s">
        <v>321</v>
      </c>
      <c r="B24" s="141"/>
      <c r="C24" s="141"/>
      <c r="D24" s="141"/>
      <c r="E24" s="141"/>
      <c r="F24" s="7" t="n">
        <f aca="false">F15</f>
        <v>0</v>
      </c>
      <c r="G24" s="7"/>
    </row>
    <row r="25" customFormat="false" ht="13.8" hidden="false" customHeight="true" outlineLevel="0" collapsed="false">
      <c r="A25" s="143" t="s">
        <v>331</v>
      </c>
      <c r="B25" s="143"/>
      <c r="C25" s="143"/>
      <c r="D25" s="143"/>
      <c r="E25" s="143"/>
      <c r="F25" s="143"/>
      <c r="G25" s="143"/>
    </row>
    <row r="26" customFormat="false" ht="13.8" hidden="false" customHeight="true" outlineLevel="0" collapsed="false">
      <c r="A26" s="141" t="s">
        <v>332</v>
      </c>
      <c r="B26" s="141"/>
      <c r="C26" s="141"/>
      <c r="D26" s="141"/>
      <c r="E26" s="141"/>
      <c r="F26" s="141"/>
      <c r="G26" s="141"/>
    </row>
    <row r="27" customFormat="false" ht="13.8" hidden="false" customHeight="true" outlineLevel="0" collapsed="false">
      <c r="A27" s="138" t="s">
        <v>333</v>
      </c>
      <c r="B27" s="138"/>
      <c r="C27" s="138"/>
      <c r="D27" s="138"/>
      <c r="E27" s="138"/>
      <c r="F27" s="138"/>
      <c r="G27" s="138"/>
    </row>
    <row r="28" customFormat="false" ht="26.85" hidden="false" customHeight="false" outlineLevel="0" collapsed="false">
      <c r="A28" s="139" t="s">
        <v>315</v>
      </c>
      <c r="B28" s="9" t="s">
        <v>335</v>
      </c>
      <c r="C28" s="9" t="s">
        <v>336</v>
      </c>
      <c r="D28" s="9" t="s">
        <v>337</v>
      </c>
      <c r="E28" s="9" t="s">
        <v>338</v>
      </c>
      <c r="F28" s="9" t="s">
        <v>339</v>
      </c>
      <c r="G28" s="9" t="s">
        <v>340</v>
      </c>
    </row>
    <row r="29" customFormat="false" ht="13.8" hidden="false" customHeight="false" outlineLevel="0" collapsed="false">
      <c r="A29" s="5" t="s">
        <v>44</v>
      </c>
      <c r="B29" s="5" t="s">
        <v>44</v>
      </c>
      <c r="C29" s="5" t="s">
        <v>44</v>
      </c>
      <c r="D29" s="5" t="s">
        <v>44</v>
      </c>
      <c r="E29" s="5" t="s">
        <v>44</v>
      </c>
      <c r="F29" s="5" t="s">
        <v>44</v>
      </c>
      <c r="G29" s="5" t="s">
        <v>44</v>
      </c>
    </row>
    <row r="30" customFormat="false" ht="13.8" hidden="false" customHeight="true" outlineLevel="0" collapsed="false">
      <c r="A30" s="143" t="s">
        <v>322</v>
      </c>
      <c r="B30" s="143"/>
      <c r="C30" s="143"/>
      <c r="D30" s="143"/>
      <c r="E30" s="143"/>
      <c r="F30" s="143"/>
      <c r="G30" s="143"/>
    </row>
    <row r="31" customFormat="false" ht="24.85" hidden="false" customHeight="false" outlineLevel="0" collapsed="false">
      <c r="A31" s="139" t="s">
        <v>323</v>
      </c>
      <c r="B31" s="139" t="s">
        <v>324</v>
      </c>
      <c r="C31" s="103"/>
      <c r="D31" s="103"/>
      <c r="E31" s="103"/>
      <c r="F31" s="103"/>
      <c r="G31" s="103"/>
    </row>
    <row r="32" customFormat="false" ht="24.85" hidden="false" customHeight="true" outlineLevel="0" collapsed="false">
      <c r="A32" s="7" t="s">
        <v>347</v>
      </c>
      <c r="B32" s="7"/>
      <c r="C32" s="103"/>
      <c r="D32" s="103"/>
      <c r="E32" s="103"/>
      <c r="F32" s="103"/>
      <c r="G32" s="103"/>
    </row>
    <row r="33" customFormat="false" ht="13.8" hidden="false" customHeight="false" outlineLevel="0" collapsed="false">
      <c r="A33" s="9" t="s">
        <v>335</v>
      </c>
      <c r="B33" s="5" t="str">
        <f aca="false">B29</f>
        <v>-</v>
      </c>
      <c r="C33" s="103"/>
      <c r="D33" s="103"/>
      <c r="E33" s="103"/>
      <c r="F33" s="103"/>
      <c r="G33" s="103"/>
    </row>
    <row r="34" customFormat="false" ht="13.8" hidden="false" customHeight="false" outlineLevel="0" collapsed="false">
      <c r="A34" s="9" t="s">
        <v>336</v>
      </c>
      <c r="B34" s="5" t="str">
        <f aca="false">C29</f>
        <v>-</v>
      </c>
      <c r="C34" s="103"/>
      <c r="D34" s="103"/>
      <c r="E34" s="103"/>
      <c r="F34" s="103"/>
      <c r="G34" s="103"/>
    </row>
    <row r="35" customFormat="false" ht="13.8" hidden="false" customHeight="false" outlineLevel="0" collapsed="false">
      <c r="A35" s="9" t="s">
        <v>337</v>
      </c>
      <c r="B35" s="5" t="str">
        <f aca="false">D29</f>
        <v>-</v>
      </c>
      <c r="C35" s="146"/>
      <c r="D35" s="146"/>
      <c r="E35" s="146"/>
      <c r="F35" s="146"/>
      <c r="G35" s="103"/>
    </row>
    <row r="36" customFormat="false" ht="13.8" hidden="false" customHeight="false" outlineLevel="0" collapsed="false">
      <c r="A36" s="9" t="str">
        <f aca="false">E28</f>
        <v>Жужелици</v>
      </c>
      <c r="B36" s="5" t="str">
        <f aca="false">E29</f>
        <v>-</v>
      </c>
      <c r="C36" s="146"/>
      <c r="D36" s="146"/>
      <c r="E36" s="146"/>
      <c r="F36" s="146"/>
      <c r="G36" s="103"/>
    </row>
    <row r="37" customFormat="false" ht="13.8" hidden="false" customHeight="false" outlineLevel="0" collapsed="false">
      <c r="A37" s="9" t="str">
        <f aca="false">F28</f>
        <v>Мокрици</v>
      </c>
      <c r="B37" s="5" t="str">
        <f aca="false">F29</f>
        <v>-</v>
      </c>
      <c r="C37" s="146"/>
      <c r="D37" s="146"/>
      <c r="E37" s="146"/>
      <c r="F37" s="146"/>
      <c r="G37" s="103"/>
    </row>
    <row r="38" customFormat="false" ht="24.85" hidden="false" customHeight="false" outlineLevel="0" collapsed="false">
      <c r="A38" s="9" t="str">
        <f aca="false">G28</f>
        <v>Многоножки</v>
      </c>
      <c r="B38" s="5" t="str">
        <f aca="false">G29</f>
        <v>-</v>
      </c>
      <c r="C38" s="146"/>
      <c r="D38" s="146"/>
      <c r="E38" s="146"/>
      <c r="F38" s="146"/>
      <c r="G38" s="103"/>
    </row>
    <row r="39" customFormat="false" ht="13.8" hidden="false" customHeight="false" outlineLevel="0" collapsed="false">
      <c r="A39" s="9" t="s">
        <v>327</v>
      </c>
      <c r="B39" s="5" t="n">
        <f aca="false">SUM(B34:B38)</f>
        <v>0</v>
      </c>
      <c r="C39" s="146"/>
      <c r="D39" s="146"/>
      <c r="E39" s="146"/>
      <c r="F39" s="146"/>
      <c r="G39" s="103"/>
    </row>
    <row r="40" customFormat="false" ht="13.8" hidden="false" customHeight="true" outlineLevel="0" collapsed="false">
      <c r="A40" s="141" t="s">
        <v>44</v>
      </c>
      <c r="B40" s="141"/>
      <c r="C40" s="141"/>
      <c r="D40" s="141"/>
      <c r="E40" s="141"/>
      <c r="F40" s="141"/>
      <c r="G40" s="141"/>
    </row>
    <row r="41" customFormat="false" ht="13.8" hidden="false" customHeight="true" outlineLevel="0" collapsed="false">
      <c r="A41" s="143" t="s">
        <v>331</v>
      </c>
      <c r="B41" s="143"/>
      <c r="C41" s="143"/>
      <c r="D41" s="143"/>
      <c r="E41" s="143"/>
      <c r="F41" s="143"/>
      <c r="G41" s="143"/>
    </row>
    <row r="42" customFormat="false" ht="13.8" hidden="false" customHeight="true" outlineLevel="0" collapsed="false">
      <c r="A42" s="141" t="s">
        <v>332</v>
      </c>
      <c r="B42" s="141"/>
      <c r="C42" s="141"/>
      <c r="D42" s="141"/>
      <c r="E42" s="141"/>
      <c r="F42" s="141"/>
      <c r="G42" s="141"/>
    </row>
    <row r="43" customFormat="false" ht="13.8" hidden="false" customHeight="true" outlineLevel="0" collapsed="false">
      <c r="A43" s="138" t="s">
        <v>349</v>
      </c>
      <c r="B43" s="138"/>
      <c r="C43" s="138"/>
      <c r="D43" s="138"/>
      <c r="E43" s="138"/>
      <c r="F43" s="138"/>
      <c r="G43" s="138"/>
    </row>
    <row r="44" customFormat="false" ht="38.55" hidden="false" customHeight="false" outlineLevel="0" collapsed="false">
      <c r="A44" s="139" t="s">
        <v>350</v>
      </c>
      <c r="B44" s="139" t="s">
        <v>351</v>
      </c>
      <c r="C44" s="139" t="s">
        <v>352</v>
      </c>
      <c r="D44" s="139" t="s">
        <v>353</v>
      </c>
      <c r="E44" s="139" t="s">
        <v>354</v>
      </c>
      <c r="F44" s="139" t="s">
        <v>355</v>
      </c>
      <c r="G44" s="139" t="s">
        <v>356</v>
      </c>
    </row>
    <row r="45" customFormat="false" ht="13.8" hidden="false" customHeight="false" outlineLevel="0" collapsed="false">
      <c r="A45" s="147" t="s">
        <v>44</v>
      </c>
      <c r="B45" s="147" t="s">
        <v>44</v>
      </c>
      <c r="C45" s="147" t="s">
        <v>44</v>
      </c>
      <c r="D45" s="147" t="s">
        <v>44</v>
      </c>
      <c r="E45" s="147" t="s">
        <v>44</v>
      </c>
      <c r="F45" s="147" t="s">
        <v>44</v>
      </c>
      <c r="G45" s="147" t="s">
        <v>44</v>
      </c>
    </row>
    <row r="46" customFormat="false" ht="13.8" hidden="false" customHeight="true" outlineLevel="0" collapsed="false">
      <c r="A46" s="143" t="s">
        <v>322</v>
      </c>
      <c r="B46" s="143"/>
      <c r="C46" s="143"/>
      <c r="D46" s="143"/>
      <c r="E46" s="143"/>
      <c r="F46" s="143"/>
      <c r="G46" s="143"/>
    </row>
    <row r="47" customFormat="false" ht="24.85" hidden="false" customHeight="false" outlineLevel="0" collapsed="false">
      <c r="A47" s="139" t="s">
        <v>323</v>
      </c>
      <c r="B47" s="139" t="s">
        <v>324</v>
      </c>
      <c r="C47" s="137"/>
      <c r="D47" s="137"/>
      <c r="E47" s="137"/>
      <c r="F47" s="137"/>
      <c r="G47" s="137"/>
    </row>
    <row r="48" customFormat="false" ht="13.8" hidden="false" customHeight="true" outlineLevel="0" collapsed="false">
      <c r="A48" s="28" t="s">
        <v>357</v>
      </c>
      <c r="B48" s="28"/>
      <c r="C48" s="137"/>
      <c r="D48" s="137"/>
      <c r="E48" s="137"/>
      <c r="F48" s="137"/>
      <c r="G48" s="137"/>
    </row>
    <row r="49" customFormat="false" ht="13.8" hidden="false" customHeight="false" outlineLevel="0" collapsed="false">
      <c r="A49" s="9" t="s">
        <v>351</v>
      </c>
      <c r="B49" s="5" t="str">
        <f aca="false">B45</f>
        <v>-</v>
      </c>
      <c r="C49" s="137"/>
      <c r="D49" s="137"/>
      <c r="E49" s="137"/>
      <c r="F49" s="137"/>
      <c r="G49" s="137"/>
    </row>
    <row r="50" customFormat="false" ht="13.8" hidden="false" customHeight="false" outlineLevel="0" collapsed="false">
      <c r="A50" s="9" t="s">
        <v>352</v>
      </c>
      <c r="B50" s="5" t="str">
        <f aca="false">C45</f>
        <v>-</v>
      </c>
      <c r="C50" s="137"/>
      <c r="D50" s="137"/>
      <c r="E50" s="137"/>
      <c r="F50" s="137"/>
      <c r="G50" s="137"/>
    </row>
    <row r="51" customFormat="false" ht="24.85" hidden="false" customHeight="false" outlineLevel="0" collapsed="false">
      <c r="A51" s="9" t="str">
        <f aca="false">D44</f>
        <v>Златоглазки</v>
      </c>
      <c r="B51" s="5" t="str">
        <f aca="false">D45</f>
        <v>-</v>
      </c>
      <c r="C51" s="137"/>
      <c r="D51" s="137"/>
      <c r="E51" s="137"/>
      <c r="F51" s="137"/>
      <c r="G51" s="137"/>
    </row>
    <row r="52" customFormat="false" ht="13.8" hidden="false" customHeight="false" outlineLevel="0" collapsed="false">
      <c r="A52" s="9" t="str">
        <f aca="false">E44</f>
        <v>Комары</v>
      </c>
      <c r="B52" s="5" t="str">
        <f aca="false">E45</f>
        <v>-</v>
      </c>
      <c r="C52" s="137"/>
      <c r="D52" s="137"/>
      <c r="E52" s="137"/>
      <c r="F52" s="137"/>
      <c r="G52" s="137"/>
    </row>
    <row r="53" customFormat="false" ht="13.8" hidden="false" customHeight="false" outlineLevel="0" collapsed="false">
      <c r="A53" s="9" t="str">
        <f aca="false">F44</f>
        <v>Осы</v>
      </c>
      <c r="B53" s="5" t="str">
        <f aca="false">F45</f>
        <v>-</v>
      </c>
      <c r="C53" s="137"/>
      <c r="D53" s="137"/>
      <c r="E53" s="137"/>
      <c r="F53" s="137"/>
      <c r="G53" s="137"/>
    </row>
    <row r="54" customFormat="false" ht="24.85" hidden="false" customHeight="false" outlineLevel="0" collapsed="false">
      <c r="A54" s="9" t="str">
        <f aca="false">G44</f>
        <v>Пищевая моль</v>
      </c>
      <c r="B54" s="5" t="str">
        <f aca="false">G45</f>
        <v>-</v>
      </c>
      <c r="C54" s="137"/>
      <c r="D54" s="137"/>
      <c r="E54" s="137"/>
      <c r="F54" s="137"/>
      <c r="G54" s="137"/>
    </row>
    <row r="55" customFormat="false" ht="13.8" hidden="false" customHeight="true" outlineLevel="0" collapsed="false">
      <c r="A55" s="143" t="s">
        <v>331</v>
      </c>
      <c r="B55" s="143"/>
      <c r="C55" s="143"/>
      <c r="D55" s="143"/>
      <c r="E55" s="143"/>
      <c r="F55" s="143"/>
      <c r="G55" s="143"/>
    </row>
    <row r="56" customFormat="false" ht="13.8" hidden="false" customHeight="true" outlineLevel="0" collapsed="false">
      <c r="A56" s="141" t="s">
        <v>332</v>
      </c>
      <c r="B56" s="141"/>
      <c r="C56" s="141"/>
      <c r="D56" s="141"/>
      <c r="E56" s="141"/>
      <c r="F56" s="141"/>
      <c r="G56" s="141"/>
    </row>
    <row r="57" customFormat="false" ht="13.8" hidden="false" customHeight="true" outlineLevel="0" collapsed="false">
      <c r="A57" s="138" t="s">
        <v>359</v>
      </c>
      <c r="B57" s="138"/>
      <c r="C57" s="138"/>
      <c r="D57" s="138"/>
      <c r="E57" s="138"/>
      <c r="F57" s="138"/>
      <c r="G57" s="138"/>
    </row>
    <row r="58" customFormat="false" ht="50.95" hidden="false" customHeight="false" outlineLevel="0" collapsed="false">
      <c r="A58" s="139" t="s">
        <v>360</v>
      </c>
      <c r="B58" s="139" t="s">
        <v>351</v>
      </c>
      <c r="C58" s="139" t="s">
        <v>352</v>
      </c>
      <c r="D58" s="139" t="s">
        <v>353</v>
      </c>
      <c r="E58" s="139" t="s">
        <v>354</v>
      </c>
      <c r="F58" s="139" t="s">
        <v>355</v>
      </c>
      <c r="G58" s="139" t="s">
        <v>356</v>
      </c>
    </row>
    <row r="59" customFormat="false" ht="13.8" hidden="false" customHeight="false" outlineLevel="0" collapsed="false">
      <c r="A59" s="5" t="s">
        <v>44</v>
      </c>
      <c r="B59" s="5" t="s">
        <v>44</v>
      </c>
      <c r="C59" s="5" t="s">
        <v>44</v>
      </c>
      <c r="D59" s="5" t="s">
        <v>44</v>
      </c>
      <c r="E59" s="5" t="s">
        <v>44</v>
      </c>
      <c r="F59" s="5" t="s">
        <v>44</v>
      </c>
      <c r="G59" s="5" t="s">
        <v>44</v>
      </c>
    </row>
    <row r="60" customFormat="false" ht="13.8" hidden="false" customHeight="true" outlineLevel="0" collapsed="false">
      <c r="A60" s="143" t="s">
        <v>322</v>
      </c>
      <c r="B60" s="143"/>
      <c r="C60" s="143"/>
      <c r="D60" s="143"/>
      <c r="E60" s="143"/>
      <c r="F60" s="143"/>
      <c r="G60" s="143"/>
    </row>
    <row r="61" customFormat="false" ht="24.85" hidden="false" customHeight="false" outlineLevel="0" collapsed="false">
      <c r="A61" s="165" t="s">
        <v>323</v>
      </c>
      <c r="B61" s="165" t="s">
        <v>324</v>
      </c>
      <c r="C61" s="103"/>
      <c r="D61" s="103"/>
      <c r="E61" s="103"/>
      <c r="F61" s="103"/>
      <c r="G61" s="103"/>
    </row>
    <row r="62" customFormat="false" ht="13.8" hidden="false" customHeight="false" outlineLevel="0" collapsed="false">
      <c r="A62" s="121" t="s">
        <v>357</v>
      </c>
      <c r="B62" s="121"/>
      <c r="C62" s="103"/>
      <c r="D62" s="103"/>
      <c r="E62" s="103"/>
      <c r="F62" s="103"/>
      <c r="G62" s="103"/>
    </row>
    <row r="63" customFormat="false" ht="13.8" hidden="false" customHeight="false" outlineLevel="0" collapsed="false">
      <c r="A63" s="9" t="s">
        <v>351</v>
      </c>
      <c r="B63" s="5" t="s">
        <v>44</v>
      </c>
      <c r="C63" s="103"/>
      <c r="D63" s="103"/>
      <c r="E63" s="103"/>
      <c r="F63" s="103"/>
      <c r="G63" s="103"/>
    </row>
    <row r="64" customFormat="false" ht="13.8" hidden="false" customHeight="false" outlineLevel="0" collapsed="false">
      <c r="A64" s="9" t="s">
        <v>352</v>
      </c>
      <c r="B64" s="5" t="s">
        <v>44</v>
      </c>
      <c r="C64" s="103"/>
      <c r="D64" s="103"/>
      <c r="E64" s="103"/>
      <c r="F64" s="103"/>
      <c r="G64" s="103"/>
    </row>
    <row r="65" customFormat="false" ht="24.85" hidden="false" customHeight="false" outlineLevel="0" collapsed="false">
      <c r="A65" s="9" t="str">
        <f aca="false">D58</f>
        <v>Златоглазки</v>
      </c>
      <c r="B65" s="5" t="s">
        <v>44</v>
      </c>
      <c r="C65" s="103"/>
      <c r="D65" s="103"/>
      <c r="E65" s="103"/>
      <c r="F65" s="103"/>
      <c r="G65" s="103"/>
    </row>
    <row r="66" customFormat="false" ht="13.8" hidden="false" customHeight="false" outlineLevel="0" collapsed="false">
      <c r="A66" s="9" t="str">
        <f aca="false">E58</f>
        <v>Комары</v>
      </c>
      <c r="B66" s="5" t="s">
        <v>44</v>
      </c>
      <c r="C66" s="103"/>
      <c r="D66" s="103"/>
      <c r="E66" s="103"/>
      <c r="F66" s="103"/>
      <c r="G66" s="103"/>
    </row>
    <row r="67" customFormat="false" ht="13.8" hidden="false" customHeight="false" outlineLevel="0" collapsed="false">
      <c r="A67" s="9" t="str">
        <f aca="false">F58</f>
        <v>Осы</v>
      </c>
      <c r="B67" s="5" t="s">
        <v>44</v>
      </c>
      <c r="C67" s="103"/>
      <c r="D67" s="103"/>
      <c r="E67" s="103"/>
      <c r="F67" s="103"/>
      <c r="G67" s="103"/>
    </row>
    <row r="68" customFormat="false" ht="24.85" hidden="false" customHeight="false" outlineLevel="0" collapsed="false">
      <c r="A68" s="9" t="str">
        <f aca="false">G58</f>
        <v>Пищевая моль</v>
      </c>
      <c r="B68" s="5" t="s">
        <v>44</v>
      </c>
      <c r="C68" s="103"/>
      <c r="D68" s="103"/>
      <c r="E68" s="103"/>
      <c r="F68" s="103"/>
      <c r="G68" s="103"/>
    </row>
    <row r="69" customFormat="false" ht="13.8" hidden="false" customHeight="false" outlineLevel="0" collapsed="false">
      <c r="A69" s="141" t="s">
        <v>44</v>
      </c>
      <c r="B69" s="151"/>
      <c r="C69" s="151"/>
      <c r="D69" s="151"/>
      <c r="E69" s="151"/>
      <c r="F69" s="151"/>
      <c r="G69" s="152"/>
    </row>
    <row r="70" customFormat="false" ht="13.8" hidden="false" customHeight="true" outlineLevel="0" collapsed="false">
      <c r="A70" s="143" t="s">
        <v>331</v>
      </c>
      <c r="B70" s="143"/>
      <c r="C70" s="143"/>
      <c r="D70" s="143"/>
      <c r="E70" s="143"/>
      <c r="F70" s="143"/>
      <c r="G70" s="143"/>
    </row>
    <row r="71" customFormat="false" ht="13.8" hidden="false" customHeight="true" outlineLevel="0" collapsed="false">
      <c r="A71" s="141" t="s">
        <v>332</v>
      </c>
      <c r="B71" s="141"/>
      <c r="C71" s="141"/>
      <c r="D71" s="141"/>
      <c r="E71" s="141"/>
      <c r="F71" s="141"/>
      <c r="G71" s="141"/>
    </row>
    <row r="72" customFormat="false" ht="13.8" hidden="false" customHeight="true" outlineLevel="0" collapsed="false">
      <c r="A72" s="138" t="s">
        <v>364</v>
      </c>
      <c r="B72" s="138"/>
      <c r="C72" s="138"/>
      <c r="D72" s="138"/>
      <c r="E72" s="138"/>
      <c r="F72" s="138"/>
      <c r="G72" s="138"/>
    </row>
    <row r="73" customFormat="false" ht="50.95" hidden="false" customHeight="true" outlineLevel="0" collapsed="false">
      <c r="A73" s="139" t="s">
        <v>365</v>
      </c>
      <c r="B73" s="139"/>
      <c r="C73" s="139" t="s">
        <v>404</v>
      </c>
      <c r="D73" s="139" t="s">
        <v>49</v>
      </c>
      <c r="E73" s="139" t="s">
        <v>367</v>
      </c>
      <c r="F73" s="139"/>
      <c r="G73" s="139" t="s">
        <v>402</v>
      </c>
    </row>
    <row r="74" customFormat="false" ht="13.8" hidden="false" customHeight="true" outlineLevel="0" collapsed="false">
      <c r="A74" s="7" t="s">
        <v>369</v>
      </c>
      <c r="B74" s="7"/>
      <c r="C74" s="154" t="s">
        <v>44</v>
      </c>
      <c r="D74" s="7" t="s">
        <v>44</v>
      </c>
      <c r="E74" s="7" t="s">
        <v>44</v>
      </c>
      <c r="F74" s="7"/>
      <c r="G74" s="155" t="s">
        <v>44</v>
      </c>
    </row>
    <row r="75" customFormat="false" ht="13.8" hidden="false" customHeight="false" outlineLevel="0" collapsed="false">
      <c r="A75" s="7"/>
      <c r="B75" s="7"/>
      <c r="C75" s="145" t="s">
        <v>44</v>
      </c>
      <c r="D75" s="7"/>
      <c r="E75" s="7"/>
      <c r="F75" s="7"/>
      <c r="G75" s="155"/>
    </row>
    <row r="76" customFormat="false" ht="13.8" hidden="false" customHeight="true" outlineLevel="0" collapsed="false">
      <c r="A76" s="2" t="s">
        <v>372</v>
      </c>
      <c r="B76" s="2"/>
      <c r="C76" s="14" t="s">
        <v>44</v>
      </c>
      <c r="D76" s="156" t="s">
        <v>44</v>
      </c>
      <c r="E76" s="7" t="s">
        <v>44</v>
      </c>
      <c r="F76" s="7"/>
      <c r="G76" s="157" t="s">
        <v>44</v>
      </c>
    </row>
    <row r="77" customFormat="false" ht="22.35" hidden="false" customHeight="false" outlineLevel="0" collapsed="false">
      <c r="A77" s="2"/>
      <c r="B77" s="2"/>
      <c r="C77" s="166" t="s">
        <v>44</v>
      </c>
      <c r="D77" s="156"/>
      <c r="E77" s="7"/>
      <c r="F77" s="7"/>
      <c r="G77" s="157"/>
    </row>
    <row r="78" customFormat="false" ht="24.85" hidden="false" customHeight="true" outlineLevel="0" collapsed="false">
      <c r="A78" s="2" t="s">
        <v>358</v>
      </c>
      <c r="B78" s="2"/>
      <c r="C78" s="158" t="s">
        <v>44</v>
      </c>
      <c r="D78" s="5" t="s">
        <v>44</v>
      </c>
      <c r="E78" s="7" t="s">
        <v>44</v>
      </c>
      <c r="F78" s="7"/>
      <c r="G78" s="5" t="s">
        <v>44</v>
      </c>
    </row>
    <row r="79" customFormat="false" ht="13.8" hidden="false" customHeight="true" outlineLevel="0" collapsed="false">
      <c r="A79" s="7" t="s">
        <v>374</v>
      </c>
      <c r="B79" s="7"/>
      <c r="C79" s="158" t="s">
        <v>44</v>
      </c>
      <c r="D79" s="7" t="s">
        <v>44</v>
      </c>
      <c r="E79" s="7" t="s">
        <v>44</v>
      </c>
      <c r="F79" s="7"/>
      <c r="G79" s="7" t="s">
        <v>44</v>
      </c>
    </row>
    <row r="80" customFormat="false" ht="13.8" hidden="false" customHeight="false" outlineLevel="0" collapsed="false">
      <c r="A80" s="7"/>
      <c r="B80" s="7"/>
      <c r="C80" s="158" t="s">
        <v>44</v>
      </c>
      <c r="D80" s="7"/>
      <c r="E80" s="7"/>
      <c r="F80" s="7"/>
      <c r="G80" s="7"/>
    </row>
    <row r="81" customFormat="false" ht="14.15" hidden="false" customHeight="true" outlineLevel="0" collapsed="false">
      <c r="A81" s="2" t="s">
        <v>375</v>
      </c>
      <c r="B81" s="2"/>
      <c r="C81" s="28" t="s">
        <v>44</v>
      </c>
      <c r="D81" s="167" t="s">
        <v>427</v>
      </c>
      <c r="E81" s="167" t="s">
        <v>428</v>
      </c>
      <c r="F81" s="167"/>
      <c r="G81" s="167" t="n">
        <f aca="false">0.00005*10000</f>
        <v>0.5</v>
      </c>
    </row>
    <row r="82" customFormat="false" ht="14.15" hidden="false" customHeight="false" outlineLevel="0" collapsed="false">
      <c r="A82" s="2"/>
      <c r="B82" s="2"/>
      <c r="C82" s="28" t="s">
        <v>429</v>
      </c>
      <c r="D82" s="167"/>
      <c r="E82" s="167"/>
      <c r="F82" s="167"/>
      <c r="G82" s="167"/>
    </row>
    <row r="83" customFormat="false" ht="12.8" hidden="false" customHeight="true" outlineLevel="0" collapsed="false">
      <c r="A83" s="159" t="s">
        <v>376</v>
      </c>
      <c r="B83" s="159"/>
      <c r="C83" s="28" t="s">
        <v>44</v>
      </c>
      <c r="D83" s="28" t="s">
        <v>44</v>
      </c>
      <c r="E83" s="28" t="s">
        <v>44</v>
      </c>
      <c r="F83" s="28"/>
      <c r="G83" s="28" t="s">
        <v>44</v>
      </c>
    </row>
    <row r="84" customFormat="false" ht="12.8" hidden="false" customHeight="false" outlineLevel="0" collapsed="false">
      <c r="A84" s="159"/>
      <c r="B84" s="159"/>
      <c r="C84" s="28"/>
      <c r="D84" s="28"/>
      <c r="E84" s="28"/>
      <c r="F84" s="28"/>
      <c r="G84" s="28"/>
    </row>
    <row r="85" customFormat="false" ht="13.8" hidden="false" customHeight="true" outlineLevel="0" collapsed="false">
      <c r="A85" s="28" t="s">
        <v>377</v>
      </c>
      <c r="B85" s="28"/>
      <c r="C85" s="28" t="s">
        <v>44</v>
      </c>
      <c r="D85" s="28" t="s">
        <v>44</v>
      </c>
      <c r="E85" s="28" t="s">
        <v>44</v>
      </c>
      <c r="F85" s="28"/>
      <c r="G85" s="28" t="s">
        <v>44</v>
      </c>
    </row>
    <row r="86" customFormat="false" ht="13.8" hidden="false" customHeight="false" outlineLevel="0" collapsed="false">
      <c r="A86" s="28"/>
      <c r="B86" s="28"/>
      <c r="C86" s="28" t="s">
        <v>44</v>
      </c>
      <c r="D86" s="28"/>
      <c r="E86" s="28"/>
      <c r="F86" s="28"/>
      <c r="G86" s="28"/>
    </row>
    <row r="87" customFormat="false" ht="13.8" hidden="false" customHeight="true" outlineLevel="0" collapsed="false">
      <c r="A87" s="138" t="s">
        <v>380</v>
      </c>
      <c r="B87" s="138"/>
      <c r="C87" s="138"/>
      <c r="D87" s="138"/>
      <c r="E87" s="138"/>
      <c r="F87" s="138"/>
      <c r="G87" s="138"/>
    </row>
    <row r="88" customFormat="false" ht="24.85" hidden="false" customHeight="true" outlineLevel="0" collapsed="false">
      <c r="A88" s="141" t="s">
        <v>381</v>
      </c>
      <c r="B88" s="141"/>
      <c r="C88" s="141"/>
      <c r="D88" s="141"/>
      <c r="E88" s="141"/>
      <c r="F88" s="7" t="s">
        <v>44</v>
      </c>
      <c r="G88" s="7"/>
    </row>
    <row r="89" customFormat="false" ht="13.8" hidden="false" customHeight="true" outlineLevel="0" collapsed="false">
      <c r="A89" s="141" t="s">
        <v>382</v>
      </c>
      <c r="B89" s="141"/>
      <c r="C89" s="141"/>
      <c r="D89" s="141"/>
      <c r="E89" s="141"/>
      <c r="F89" s="7" t="str">
        <f aca="false">F88</f>
        <v>-</v>
      </c>
      <c r="G89" s="7"/>
    </row>
    <row r="90" customFormat="false" ht="13.8" hidden="false" customHeight="true" outlineLevel="0" collapsed="false">
      <c r="A90" s="160" t="s">
        <v>383</v>
      </c>
      <c r="B90" s="160"/>
      <c r="C90" s="160"/>
      <c r="D90" s="160"/>
      <c r="E90" s="160"/>
      <c r="F90" s="7" t="s">
        <v>44</v>
      </c>
      <c r="G90" s="7"/>
    </row>
    <row r="91" customFormat="false" ht="13.8" hidden="false" customHeight="true" outlineLevel="0" collapsed="false">
      <c r="A91" s="141" t="s">
        <v>384</v>
      </c>
      <c r="B91" s="141"/>
      <c r="C91" s="141"/>
      <c r="D91" s="141"/>
      <c r="E91" s="141"/>
      <c r="F91" s="98" t="s">
        <v>385</v>
      </c>
      <c r="G91" s="98"/>
    </row>
    <row r="92" customFormat="false" ht="13.8" hidden="false" customHeight="true" outlineLevel="0" collapsed="false">
      <c r="A92" s="138" t="s">
        <v>386</v>
      </c>
      <c r="B92" s="138"/>
      <c r="C92" s="138"/>
      <c r="D92" s="138"/>
      <c r="E92" s="138"/>
      <c r="F92" s="138"/>
      <c r="G92" s="138"/>
    </row>
    <row r="93" customFormat="false" ht="37.3" hidden="false" customHeight="true" outlineLevel="0" collapsed="false">
      <c r="A93" s="9" t="s">
        <v>387</v>
      </c>
      <c r="B93" s="9"/>
      <c r="C93" s="9"/>
      <c r="D93" s="9"/>
      <c r="E93" s="9"/>
      <c r="F93" s="9"/>
      <c r="G93" s="9"/>
    </row>
    <row r="94" customFormat="false" ht="12.8" hidden="false" customHeight="true" outlineLevel="0" collapsed="false">
      <c r="A94" s="98" t="s">
        <v>388</v>
      </c>
      <c r="B94" s="98"/>
      <c r="C94" s="98"/>
      <c r="D94" s="98" t="s">
        <v>389</v>
      </c>
      <c r="E94" s="98"/>
      <c r="F94" s="98"/>
      <c r="G94" s="98"/>
    </row>
    <row r="95" customFormat="false" ht="12.8" hidden="false" customHeight="false" outlineLevel="0" collapsed="false">
      <c r="A95" s="98"/>
      <c r="B95" s="98"/>
      <c r="C95" s="98"/>
      <c r="D95" s="98"/>
      <c r="E95" s="98"/>
      <c r="F95" s="98"/>
      <c r="G95" s="98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E24"/>
    <mergeCell ref="F24:G24"/>
    <mergeCell ref="A25:G25"/>
    <mergeCell ref="A26:G26"/>
    <mergeCell ref="A27:G27"/>
    <mergeCell ref="A30:G30"/>
    <mergeCell ref="A32:B32"/>
    <mergeCell ref="A40:G40"/>
    <mergeCell ref="A41:G41"/>
    <mergeCell ref="A42:G42"/>
    <mergeCell ref="A43:G43"/>
    <mergeCell ref="A46:G46"/>
    <mergeCell ref="A48:B48"/>
    <mergeCell ref="A55:G55"/>
    <mergeCell ref="A56:G56"/>
    <mergeCell ref="A57:G57"/>
    <mergeCell ref="A60:G60"/>
    <mergeCell ref="A62:B62"/>
    <mergeCell ref="A70:G70"/>
    <mergeCell ref="A71:G71"/>
    <mergeCell ref="A72:G72"/>
    <mergeCell ref="A73:B73"/>
    <mergeCell ref="E73:F73"/>
    <mergeCell ref="A74:B75"/>
    <mergeCell ref="D74:D75"/>
    <mergeCell ref="E74:F75"/>
    <mergeCell ref="G74:G75"/>
    <mergeCell ref="A76:B77"/>
    <mergeCell ref="D76:D77"/>
    <mergeCell ref="E76:F77"/>
    <mergeCell ref="G76:G77"/>
    <mergeCell ref="A78:B78"/>
    <mergeCell ref="E78:F78"/>
    <mergeCell ref="A79:B80"/>
    <mergeCell ref="D79:D80"/>
    <mergeCell ref="E79:F80"/>
    <mergeCell ref="G79:G80"/>
    <mergeCell ref="A81:B82"/>
    <mergeCell ref="D81:D82"/>
    <mergeCell ref="E81:F82"/>
    <mergeCell ref="G81:G82"/>
    <mergeCell ref="A83:B84"/>
    <mergeCell ref="C83:C84"/>
    <mergeCell ref="D83:D84"/>
    <mergeCell ref="E83:F84"/>
    <mergeCell ref="G83:G84"/>
    <mergeCell ref="A85:B86"/>
    <mergeCell ref="D85:D86"/>
    <mergeCell ref="E85:F86"/>
    <mergeCell ref="G85:G86"/>
    <mergeCell ref="A87:G87"/>
    <mergeCell ref="A88:E88"/>
    <mergeCell ref="F88:G88"/>
    <mergeCell ref="A89:E89"/>
    <mergeCell ref="F89:G89"/>
    <mergeCell ref="A90:E90"/>
    <mergeCell ref="F90:G90"/>
    <mergeCell ref="A91:E91"/>
    <mergeCell ref="F91:G91"/>
    <mergeCell ref="A92:G92"/>
    <mergeCell ref="A93:G93"/>
    <mergeCell ref="A94:A95"/>
    <mergeCell ref="B94:C95"/>
    <mergeCell ref="D94:E95"/>
    <mergeCell ref="F94:G9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8" zoomScalePageLayoutView="100" workbookViewId="0">
      <selection pane="topLeft" activeCell="B6" activeCellId="0" sqref="B6"/>
    </sheetView>
  </sheetViews>
  <sheetFormatPr defaultColWidth="10.3203125" defaultRowHeight="12.8" zeroHeight="false" outlineLevelRow="0" outlineLevelCol="0"/>
  <cols>
    <col collapsed="false" customWidth="true" hidden="false" outlineLevel="0" max="1" min="1" style="1" width="33.1"/>
    <col collapsed="false" customWidth="true" hidden="false" outlineLevel="0" max="2" min="2" style="1" width="18.13"/>
    <col collapsed="false" customWidth="true" hidden="false" outlineLevel="0" max="4" min="4" style="1" width="18.99"/>
    <col collapsed="false" customWidth="true" hidden="false" outlineLevel="0" max="5" min="5" style="1" width="16.66"/>
  </cols>
  <sheetData>
    <row r="1" customFormat="false" ht="13.8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24.85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24.85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24.85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24.85" hidden="false" customHeight="false" outlineLevel="0" collapsed="false">
      <c r="A5" s="135" t="s">
        <v>310</v>
      </c>
      <c r="B5" s="136" t="e">
        <f aca="false">#REF!</f>
        <v>#REF!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8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8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8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50.9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8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8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50.95" hidden="false" customHeight="true" outlineLevel="0" collapsed="false">
      <c r="A14" s="24" t="s">
        <v>314</v>
      </c>
      <c r="B14" s="139" t="s">
        <v>315</v>
      </c>
      <c r="C14" s="139" t="s">
        <v>316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13.8" hidden="false" customHeight="false" outlineLevel="0" collapsed="false">
      <c r="A15" s="5" t="s">
        <v>44</v>
      </c>
      <c r="B15" s="5" t="n">
        <v>2</v>
      </c>
      <c r="C15" s="5" t="s">
        <v>44</v>
      </c>
      <c r="D15" s="5" t="s">
        <v>44</v>
      </c>
      <c r="E15" s="142" t="s">
        <v>44</v>
      </c>
      <c r="F15" s="7" t="n">
        <v>0</v>
      </c>
      <c r="G15" s="7"/>
    </row>
    <row r="16" customFormat="false" ht="13.8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24.85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8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8" hidden="false" customHeight="false" outlineLevel="0" collapsed="false">
      <c r="A19" s="9" t="s">
        <v>326</v>
      </c>
      <c r="B19" s="5" t="n">
        <f aca="false">F15</f>
        <v>0</v>
      </c>
      <c r="C19" s="137"/>
      <c r="D19" s="137"/>
      <c r="E19" s="137"/>
      <c r="F19" s="137"/>
      <c r="G19" s="137"/>
    </row>
    <row r="20" customFormat="false" ht="13.8" hidden="false" customHeight="false" outlineLevel="0" collapsed="false">
      <c r="A20" s="9" t="s">
        <v>327</v>
      </c>
      <c r="B20" s="5" t="n">
        <f aca="false">B19</f>
        <v>0</v>
      </c>
      <c r="C20" s="137"/>
      <c r="D20" s="137"/>
      <c r="E20" s="137"/>
      <c r="F20" s="137"/>
      <c r="G20" s="137"/>
    </row>
    <row r="21" customFormat="false" ht="24.85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8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8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8" hidden="false" customHeight="true" outlineLevel="0" collapsed="false">
      <c r="A24" s="141" t="s">
        <v>321</v>
      </c>
      <c r="B24" s="141"/>
      <c r="C24" s="141"/>
      <c r="D24" s="141"/>
      <c r="E24" s="141"/>
      <c r="F24" s="7" t="n">
        <f aca="false">F15</f>
        <v>0</v>
      </c>
      <c r="G24" s="7"/>
    </row>
    <row r="25" customFormat="false" ht="13.8" hidden="false" customHeight="true" outlineLevel="0" collapsed="false">
      <c r="A25" s="143" t="s">
        <v>331</v>
      </c>
      <c r="B25" s="143"/>
      <c r="C25" s="143"/>
      <c r="D25" s="143"/>
      <c r="E25" s="143"/>
      <c r="F25" s="143"/>
      <c r="G25" s="143"/>
    </row>
    <row r="26" customFormat="false" ht="13.8" hidden="false" customHeight="true" outlineLevel="0" collapsed="false">
      <c r="A26" s="141" t="s">
        <v>332</v>
      </c>
      <c r="B26" s="141"/>
      <c r="C26" s="141"/>
      <c r="D26" s="141"/>
      <c r="E26" s="141"/>
      <c r="F26" s="141"/>
      <c r="G26" s="141"/>
    </row>
    <row r="27" customFormat="false" ht="13.8" hidden="false" customHeight="true" outlineLevel="0" collapsed="false">
      <c r="A27" s="138" t="s">
        <v>333</v>
      </c>
      <c r="B27" s="138"/>
      <c r="C27" s="138"/>
      <c r="D27" s="138"/>
      <c r="E27" s="138"/>
      <c r="F27" s="138"/>
      <c r="G27" s="138"/>
    </row>
    <row r="28" customFormat="false" ht="24.85" hidden="false" customHeight="false" outlineLevel="0" collapsed="false">
      <c r="A28" s="139" t="s">
        <v>315</v>
      </c>
      <c r="B28" s="9" t="s">
        <v>335</v>
      </c>
      <c r="C28" s="9" t="s">
        <v>336</v>
      </c>
      <c r="D28" s="9" t="s">
        <v>337</v>
      </c>
      <c r="E28" s="9" t="s">
        <v>338</v>
      </c>
      <c r="F28" s="9" t="s">
        <v>339</v>
      </c>
      <c r="G28" s="9" t="s">
        <v>340</v>
      </c>
    </row>
    <row r="29" customFormat="false" ht="13.8" hidden="false" customHeight="false" outlineLevel="0" collapsed="false">
      <c r="A29" s="5" t="s">
        <v>44</v>
      </c>
      <c r="B29" s="5" t="s">
        <v>44</v>
      </c>
      <c r="C29" s="5" t="s">
        <v>44</v>
      </c>
      <c r="D29" s="5" t="s">
        <v>44</v>
      </c>
      <c r="E29" s="5" t="s">
        <v>44</v>
      </c>
      <c r="F29" s="5" t="s">
        <v>44</v>
      </c>
      <c r="G29" s="5" t="s">
        <v>44</v>
      </c>
    </row>
    <row r="30" customFormat="false" ht="13.8" hidden="false" customHeight="true" outlineLevel="0" collapsed="false">
      <c r="A30" s="143" t="s">
        <v>322</v>
      </c>
      <c r="B30" s="143"/>
      <c r="C30" s="143"/>
      <c r="D30" s="143"/>
      <c r="E30" s="143"/>
      <c r="F30" s="143"/>
      <c r="G30" s="143"/>
    </row>
    <row r="31" customFormat="false" ht="24.85" hidden="false" customHeight="false" outlineLevel="0" collapsed="false">
      <c r="A31" s="139" t="s">
        <v>323</v>
      </c>
      <c r="B31" s="139" t="s">
        <v>324</v>
      </c>
      <c r="C31" s="103"/>
      <c r="D31" s="103"/>
      <c r="E31" s="103"/>
      <c r="F31" s="103"/>
      <c r="G31" s="103"/>
    </row>
    <row r="32" customFormat="false" ht="24.85" hidden="false" customHeight="true" outlineLevel="0" collapsed="false">
      <c r="A32" s="7" t="s">
        <v>347</v>
      </c>
      <c r="B32" s="7"/>
      <c r="C32" s="103"/>
      <c r="D32" s="103"/>
      <c r="E32" s="103"/>
      <c r="F32" s="103"/>
      <c r="G32" s="103"/>
    </row>
    <row r="33" customFormat="false" ht="13.8" hidden="false" customHeight="false" outlineLevel="0" collapsed="false">
      <c r="A33" s="9" t="s">
        <v>335</v>
      </c>
      <c r="B33" s="5" t="str">
        <f aca="false">B29</f>
        <v>-</v>
      </c>
      <c r="C33" s="103"/>
      <c r="D33" s="103"/>
      <c r="E33" s="103"/>
      <c r="F33" s="103"/>
      <c r="G33" s="103"/>
    </row>
    <row r="34" customFormat="false" ht="13.8" hidden="false" customHeight="false" outlineLevel="0" collapsed="false">
      <c r="A34" s="9" t="s">
        <v>336</v>
      </c>
      <c r="B34" s="5" t="str">
        <f aca="false">C29</f>
        <v>-</v>
      </c>
      <c r="C34" s="103"/>
      <c r="D34" s="103"/>
      <c r="E34" s="103"/>
      <c r="F34" s="103"/>
      <c r="G34" s="103"/>
    </row>
    <row r="35" customFormat="false" ht="13.8" hidden="false" customHeight="false" outlineLevel="0" collapsed="false">
      <c r="A35" s="9" t="s">
        <v>337</v>
      </c>
      <c r="B35" s="5" t="str">
        <f aca="false">D29</f>
        <v>-</v>
      </c>
      <c r="C35" s="146"/>
      <c r="D35" s="146"/>
      <c r="E35" s="146"/>
      <c r="F35" s="146"/>
      <c r="G35" s="103"/>
    </row>
    <row r="36" customFormat="false" ht="13.8" hidden="false" customHeight="false" outlineLevel="0" collapsed="false">
      <c r="A36" s="9" t="str">
        <f aca="false">E28</f>
        <v>Жужелици</v>
      </c>
      <c r="B36" s="5" t="str">
        <f aca="false">E29</f>
        <v>-</v>
      </c>
      <c r="C36" s="146"/>
      <c r="D36" s="146"/>
      <c r="E36" s="146"/>
      <c r="F36" s="146"/>
      <c r="G36" s="103"/>
    </row>
    <row r="37" customFormat="false" ht="13.8" hidden="false" customHeight="false" outlineLevel="0" collapsed="false">
      <c r="A37" s="9" t="str">
        <f aca="false">F28</f>
        <v>Мокрици</v>
      </c>
      <c r="B37" s="5" t="str">
        <f aca="false">F29</f>
        <v>-</v>
      </c>
      <c r="C37" s="146"/>
      <c r="D37" s="146"/>
      <c r="E37" s="146"/>
      <c r="F37" s="146"/>
      <c r="G37" s="103"/>
    </row>
    <row r="38" customFormat="false" ht="24.85" hidden="false" customHeight="false" outlineLevel="0" collapsed="false">
      <c r="A38" s="9" t="str">
        <f aca="false">G28</f>
        <v>Многоножки</v>
      </c>
      <c r="B38" s="5" t="str">
        <f aca="false">G29</f>
        <v>-</v>
      </c>
      <c r="C38" s="146"/>
      <c r="D38" s="146"/>
      <c r="E38" s="146"/>
      <c r="F38" s="146"/>
      <c r="G38" s="103"/>
    </row>
    <row r="39" customFormat="false" ht="13.8" hidden="false" customHeight="false" outlineLevel="0" collapsed="false">
      <c r="A39" s="9" t="s">
        <v>327</v>
      </c>
      <c r="B39" s="5" t="n">
        <f aca="false">SUM(B34:B38)</f>
        <v>0</v>
      </c>
      <c r="C39" s="146"/>
      <c r="D39" s="146"/>
      <c r="E39" s="146"/>
      <c r="F39" s="146"/>
      <c r="G39" s="103"/>
    </row>
    <row r="40" customFormat="false" ht="13.8" hidden="false" customHeight="true" outlineLevel="0" collapsed="false">
      <c r="A40" s="141" t="s">
        <v>44</v>
      </c>
      <c r="B40" s="141"/>
      <c r="C40" s="141"/>
      <c r="D40" s="141"/>
      <c r="E40" s="141"/>
      <c r="F40" s="141"/>
      <c r="G40" s="141"/>
    </row>
    <row r="41" customFormat="false" ht="13.8" hidden="false" customHeight="true" outlineLevel="0" collapsed="false">
      <c r="A41" s="143" t="s">
        <v>331</v>
      </c>
      <c r="B41" s="143"/>
      <c r="C41" s="143"/>
      <c r="D41" s="143"/>
      <c r="E41" s="143"/>
      <c r="F41" s="143"/>
      <c r="G41" s="143"/>
    </row>
    <row r="42" customFormat="false" ht="13.8" hidden="false" customHeight="true" outlineLevel="0" collapsed="false">
      <c r="A42" s="141" t="s">
        <v>332</v>
      </c>
      <c r="B42" s="141"/>
      <c r="C42" s="141"/>
      <c r="D42" s="141"/>
      <c r="E42" s="141"/>
      <c r="F42" s="141"/>
      <c r="G42" s="141"/>
    </row>
    <row r="43" customFormat="false" ht="13.8" hidden="false" customHeight="true" outlineLevel="0" collapsed="false">
      <c r="A43" s="138" t="s">
        <v>349</v>
      </c>
      <c r="B43" s="138"/>
      <c r="C43" s="138"/>
      <c r="D43" s="138"/>
      <c r="E43" s="138"/>
      <c r="F43" s="138"/>
      <c r="G43" s="138"/>
    </row>
    <row r="44" customFormat="false" ht="38.55" hidden="false" customHeight="false" outlineLevel="0" collapsed="false">
      <c r="A44" s="139" t="s">
        <v>350</v>
      </c>
      <c r="B44" s="139" t="s">
        <v>351</v>
      </c>
      <c r="C44" s="139" t="s">
        <v>352</v>
      </c>
      <c r="D44" s="139" t="s">
        <v>353</v>
      </c>
      <c r="E44" s="139" t="s">
        <v>354</v>
      </c>
      <c r="F44" s="139" t="s">
        <v>355</v>
      </c>
      <c r="G44" s="139" t="s">
        <v>356</v>
      </c>
    </row>
    <row r="45" customFormat="false" ht="13.8" hidden="false" customHeight="false" outlineLevel="0" collapsed="false">
      <c r="A45" s="147" t="s">
        <v>44</v>
      </c>
      <c r="B45" s="147" t="s">
        <v>44</v>
      </c>
      <c r="C45" s="147" t="s">
        <v>44</v>
      </c>
      <c r="D45" s="147" t="s">
        <v>44</v>
      </c>
      <c r="E45" s="147" t="s">
        <v>44</v>
      </c>
      <c r="F45" s="147" t="s">
        <v>44</v>
      </c>
      <c r="G45" s="147" t="s">
        <v>44</v>
      </c>
    </row>
    <row r="46" customFormat="false" ht="13.8" hidden="false" customHeight="true" outlineLevel="0" collapsed="false">
      <c r="A46" s="143" t="s">
        <v>322</v>
      </c>
      <c r="B46" s="143"/>
      <c r="C46" s="143"/>
      <c r="D46" s="143"/>
      <c r="E46" s="143"/>
      <c r="F46" s="143"/>
      <c r="G46" s="143"/>
    </row>
    <row r="47" customFormat="false" ht="24.85" hidden="false" customHeight="false" outlineLevel="0" collapsed="false">
      <c r="A47" s="139" t="s">
        <v>323</v>
      </c>
      <c r="B47" s="139" t="s">
        <v>324</v>
      </c>
      <c r="C47" s="137"/>
      <c r="D47" s="137"/>
      <c r="E47" s="137"/>
      <c r="F47" s="137"/>
      <c r="G47" s="137"/>
    </row>
    <row r="48" customFormat="false" ht="13.8" hidden="false" customHeight="true" outlineLevel="0" collapsed="false">
      <c r="A48" s="28" t="s">
        <v>357</v>
      </c>
      <c r="B48" s="28"/>
      <c r="C48" s="137"/>
      <c r="D48" s="137"/>
      <c r="E48" s="137"/>
      <c r="F48" s="137"/>
      <c r="G48" s="137"/>
    </row>
    <row r="49" customFormat="false" ht="13.8" hidden="false" customHeight="false" outlineLevel="0" collapsed="false">
      <c r="A49" s="9" t="s">
        <v>351</v>
      </c>
      <c r="B49" s="5" t="str">
        <f aca="false">B45</f>
        <v>-</v>
      </c>
      <c r="C49" s="137"/>
      <c r="D49" s="137"/>
      <c r="E49" s="137"/>
      <c r="F49" s="137"/>
      <c r="G49" s="137"/>
    </row>
    <row r="50" customFormat="false" ht="13.8" hidden="false" customHeight="false" outlineLevel="0" collapsed="false">
      <c r="A50" s="9" t="s">
        <v>352</v>
      </c>
      <c r="B50" s="5" t="str">
        <f aca="false">C45</f>
        <v>-</v>
      </c>
      <c r="C50" s="137"/>
      <c r="D50" s="137"/>
      <c r="E50" s="137"/>
      <c r="F50" s="137"/>
      <c r="G50" s="137"/>
    </row>
    <row r="51" customFormat="false" ht="24.85" hidden="false" customHeight="false" outlineLevel="0" collapsed="false">
      <c r="A51" s="9" t="str">
        <f aca="false">D44</f>
        <v>Златоглазки</v>
      </c>
      <c r="B51" s="5" t="str">
        <f aca="false">D45</f>
        <v>-</v>
      </c>
      <c r="C51" s="137"/>
      <c r="D51" s="137"/>
      <c r="E51" s="137"/>
      <c r="F51" s="137"/>
      <c r="G51" s="137"/>
    </row>
    <row r="52" customFormat="false" ht="13.8" hidden="false" customHeight="false" outlineLevel="0" collapsed="false">
      <c r="A52" s="9" t="str">
        <f aca="false">E44</f>
        <v>Комары</v>
      </c>
      <c r="B52" s="5" t="str">
        <f aca="false">E45</f>
        <v>-</v>
      </c>
      <c r="C52" s="137"/>
      <c r="D52" s="137"/>
      <c r="E52" s="137"/>
      <c r="F52" s="137"/>
      <c r="G52" s="137"/>
    </row>
    <row r="53" customFormat="false" ht="13.8" hidden="false" customHeight="false" outlineLevel="0" collapsed="false">
      <c r="A53" s="9" t="str">
        <f aca="false">F44</f>
        <v>Осы</v>
      </c>
      <c r="B53" s="5" t="str">
        <f aca="false">F45</f>
        <v>-</v>
      </c>
      <c r="C53" s="137"/>
      <c r="D53" s="137"/>
      <c r="E53" s="137"/>
      <c r="F53" s="137"/>
      <c r="G53" s="137"/>
    </row>
    <row r="54" customFormat="false" ht="24.85" hidden="false" customHeight="false" outlineLevel="0" collapsed="false">
      <c r="A54" s="9" t="str">
        <f aca="false">G44</f>
        <v>Пищевая моль</v>
      </c>
      <c r="B54" s="5" t="str">
        <f aca="false">G45</f>
        <v>-</v>
      </c>
      <c r="C54" s="137"/>
      <c r="D54" s="137"/>
      <c r="E54" s="137"/>
      <c r="F54" s="137"/>
      <c r="G54" s="137"/>
    </row>
    <row r="55" customFormat="false" ht="13.8" hidden="false" customHeight="true" outlineLevel="0" collapsed="false">
      <c r="A55" s="143" t="s">
        <v>331</v>
      </c>
      <c r="B55" s="143"/>
      <c r="C55" s="143"/>
      <c r="D55" s="143"/>
      <c r="E55" s="143"/>
      <c r="F55" s="143"/>
      <c r="G55" s="143"/>
    </row>
    <row r="56" customFormat="false" ht="13.8" hidden="false" customHeight="true" outlineLevel="0" collapsed="false">
      <c r="A56" s="141" t="s">
        <v>332</v>
      </c>
      <c r="B56" s="141"/>
      <c r="C56" s="141"/>
      <c r="D56" s="141"/>
      <c r="E56" s="141"/>
      <c r="F56" s="141"/>
      <c r="G56" s="141"/>
    </row>
    <row r="57" customFormat="false" ht="13.8" hidden="false" customHeight="true" outlineLevel="0" collapsed="false">
      <c r="A57" s="138" t="s">
        <v>359</v>
      </c>
      <c r="B57" s="138"/>
      <c r="C57" s="138"/>
      <c r="D57" s="138"/>
      <c r="E57" s="138"/>
      <c r="F57" s="138"/>
      <c r="G57" s="138"/>
    </row>
    <row r="58" customFormat="false" ht="50.95" hidden="false" customHeight="false" outlineLevel="0" collapsed="false">
      <c r="A58" s="139" t="s">
        <v>360</v>
      </c>
      <c r="B58" s="139" t="s">
        <v>351</v>
      </c>
      <c r="C58" s="139" t="s">
        <v>352</v>
      </c>
      <c r="D58" s="139" t="s">
        <v>353</v>
      </c>
      <c r="E58" s="139" t="s">
        <v>354</v>
      </c>
      <c r="F58" s="139" t="s">
        <v>355</v>
      </c>
      <c r="G58" s="139" t="s">
        <v>356</v>
      </c>
    </row>
    <row r="59" customFormat="false" ht="13.8" hidden="false" customHeight="false" outlineLevel="0" collapsed="false">
      <c r="A59" s="5" t="s">
        <v>44</v>
      </c>
      <c r="B59" s="5" t="s">
        <v>44</v>
      </c>
      <c r="C59" s="5" t="s">
        <v>44</v>
      </c>
      <c r="D59" s="5" t="s">
        <v>44</v>
      </c>
      <c r="E59" s="5" t="s">
        <v>44</v>
      </c>
      <c r="F59" s="5" t="s">
        <v>44</v>
      </c>
      <c r="G59" s="5" t="s">
        <v>44</v>
      </c>
    </row>
    <row r="60" customFormat="false" ht="13.8" hidden="false" customHeight="true" outlineLevel="0" collapsed="false">
      <c r="A60" s="143" t="s">
        <v>322</v>
      </c>
      <c r="B60" s="143"/>
      <c r="C60" s="143"/>
      <c r="D60" s="143"/>
      <c r="E60" s="143"/>
      <c r="F60" s="143"/>
      <c r="G60" s="143"/>
    </row>
    <row r="61" customFormat="false" ht="24.85" hidden="false" customHeight="false" outlineLevel="0" collapsed="false">
      <c r="A61" s="165" t="s">
        <v>323</v>
      </c>
      <c r="B61" s="165" t="s">
        <v>324</v>
      </c>
      <c r="C61" s="103"/>
      <c r="D61" s="103"/>
      <c r="E61" s="103"/>
      <c r="F61" s="103"/>
      <c r="G61" s="103"/>
    </row>
    <row r="62" customFormat="false" ht="13.8" hidden="false" customHeight="false" outlineLevel="0" collapsed="false">
      <c r="A62" s="121" t="s">
        <v>357</v>
      </c>
      <c r="B62" s="121"/>
      <c r="C62" s="103"/>
      <c r="D62" s="103"/>
      <c r="E62" s="103"/>
      <c r="F62" s="103"/>
      <c r="G62" s="103"/>
    </row>
    <row r="63" customFormat="false" ht="13.8" hidden="false" customHeight="false" outlineLevel="0" collapsed="false">
      <c r="A63" s="9" t="s">
        <v>351</v>
      </c>
      <c r="B63" s="5" t="s">
        <v>44</v>
      </c>
      <c r="C63" s="103"/>
      <c r="D63" s="103"/>
      <c r="E63" s="103"/>
      <c r="F63" s="103"/>
      <c r="G63" s="103"/>
    </row>
    <row r="64" customFormat="false" ht="13.8" hidden="false" customHeight="false" outlineLevel="0" collapsed="false">
      <c r="A64" s="9" t="s">
        <v>352</v>
      </c>
      <c r="B64" s="5" t="s">
        <v>44</v>
      </c>
      <c r="C64" s="103"/>
      <c r="D64" s="103"/>
      <c r="E64" s="103"/>
      <c r="F64" s="103"/>
      <c r="G64" s="103"/>
    </row>
    <row r="65" customFormat="false" ht="24.85" hidden="false" customHeight="false" outlineLevel="0" collapsed="false">
      <c r="A65" s="9" t="str">
        <f aca="false">D58</f>
        <v>Златоглазки</v>
      </c>
      <c r="B65" s="5" t="s">
        <v>44</v>
      </c>
      <c r="C65" s="103"/>
      <c r="D65" s="103"/>
      <c r="E65" s="103"/>
      <c r="F65" s="103"/>
      <c r="G65" s="103"/>
    </row>
    <row r="66" customFormat="false" ht="13.8" hidden="false" customHeight="false" outlineLevel="0" collapsed="false">
      <c r="A66" s="9" t="str">
        <f aca="false">E58</f>
        <v>Комары</v>
      </c>
      <c r="B66" s="5" t="s">
        <v>44</v>
      </c>
      <c r="C66" s="103"/>
      <c r="D66" s="103"/>
      <c r="E66" s="103"/>
      <c r="F66" s="103"/>
      <c r="G66" s="103"/>
    </row>
    <row r="67" customFormat="false" ht="13.8" hidden="false" customHeight="false" outlineLevel="0" collapsed="false">
      <c r="A67" s="9" t="str">
        <f aca="false">F58</f>
        <v>Осы</v>
      </c>
      <c r="B67" s="5" t="s">
        <v>44</v>
      </c>
      <c r="C67" s="103"/>
      <c r="D67" s="103"/>
      <c r="E67" s="103"/>
      <c r="F67" s="103"/>
      <c r="G67" s="103"/>
    </row>
    <row r="68" customFormat="false" ht="24.85" hidden="false" customHeight="false" outlineLevel="0" collapsed="false">
      <c r="A68" s="9" t="str">
        <f aca="false">G58</f>
        <v>Пищевая моль</v>
      </c>
      <c r="B68" s="5" t="s">
        <v>44</v>
      </c>
      <c r="C68" s="103"/>
      <c r="D68" s="103"/>
      <c r="E68" s="103"/>
      <c r="F68" s="103"/>
      <c r="G68" s="103"/>
    </row>
    <row r="69" customFormat="false" ht="13.8" hidden="false" customHeight="false" outlineLevel="0" collapsed="false">
      <c r="A69" s="141" t="s">
        <v>44</v>
      </c>
      <c r="B69" s="151"/>
      <c r="C69" s="151"/>
      <c r="D69" s="151"/>
      <c r="E69" s="151"/>
      <c r="F69" s="151"/>
      <c r="G69" s="152"/>
    </row>
    <row r="70" customFormat="false" ht="13.8" hidden="false" customHeight="true" outlineLevel="0" collapsed="false">
      <c r="A70" s="143" t="s">
        <v>331</v>
      </c>
      <c r="B70" s="143"/>
      <c r="C70" s="143"/>
      <c r="D70" s="143"/>
      <c r="E70" s="143"/>
      <c r="F70" s="143"/>
      <c r="G70" s="143"/>
    </row>
    <row r="71" customFormat="false" ht="13.8" hidden="false" customHeight="true" outlineLevel="0" collapsed="false">
      <c r="A71" s="141" t="s">
        <v>332</v>
      </c>
      <c r="B71" s="141"/>
      <c r="C71" s="141"/>
      <c r="D71" s="141"/>
      <c r="E71" s="141"/>
      <c r="F71" s="141"/>
      <c r="G71" s="141"/>
    </row>
    <row r="72" customFormat="false" ht="13.8" hidden="false" customHeight="true" outlineLevel="0" collapsed="false">
      <c r="A72" s="138" t="s">
        <v>364</v>
      </c>
      <c r="B72" s="138"/>
      <c r="C72" s="138"/>
      <c r="D72" s="138"/>
      <c r="E72" s="138"/>
      <c r="F72" s="138"/>
      <c r="G72" s="138"/>
    </row>
    <row r="73" customFormat="false" ht="50.95" hidden="false" customHeight="true" outlineLevel="0" collapsed="false">
      <c r="A73" s="139" t="s">
        <v>365</v>
      </c>
      <c r="B73" s="139"/>
      <c r="C73" s="139" t="s">
        <v>404</v>
      </c>
      <c r="D73" s="139" t="s">
        <v>49</v>
      </c>
      <c r="E73" s="139" t="s">
        <v>367</v>
      </c>
      <c r="F73" s="139"/>
      <c r="G73" s="139" t="s">
        <v>402</v>
      </c>
    </row>
    <row r="74" customFormat="false" ht="13.8" hidden="false" customHeight="true" outlineLevel="0" collapsed="false">
      <c r="A74" s="7" t="s">
        <v>369</v>
      </c>
      <c r="B74" s="7"/>
      <c r="C74" s="154" t="s">
        <v>44</v>
      </c>
      <c r="D74" s="7" t="s">
        <v>44</v>
      </c>
      <c r="E74" s="7" t="s">
        <v>44</v>
      </c>
      <c r="F74" s="7"/>
      <c r="G74" s="155" t="s">
        <v>44</v>
      </c>
    </row>
    <row r="75" customFormat="false" ht="13.8" hidden="false" customHeight="false" outlineLevel="0" collapsed="false">
      <c r="A75" s="7"/>
      <c r="B75" s="7"/>
      <c r="C75" s="145" t="s">
        <v>44</v>
      </c>
      <c r="D75" s="7"/>
      <c r="E75" s="7"/>
      <c r="F75" s="7"/>
      <c r="G75" s="155"/>
    </row>
    <row r="76" customFormat="false" ht="13.8" hidden="false" customHeight="true" outlineLevel="0" collapsed="false">
      <c r="A76" s="2" t="s">
        <v>372</v>
      </c>
      <c r="B76" s="2"/>
      <c r="C76" s="14" t="s">
        <v>44</v>
      </c>
      <c r="D76" s="156" t="s">
        <v>44</v>
      </c>
      <c r="E76" s="7" t="s">
        <v>44</v>
      </c>
      <c r="F76" s="7"/>
      <c r="G76" s="157" t="s">
        <v>44</v>
      </c>
    </row>
    <row r="77" customFormat="false" ht="12.8" hidden="false" customHeight="false" outlineLevel="0" collapsed="false">
      <c r="A77" s="2"/>
      <c r="B77" s="2"/>
      <c r="C77" s="166" t="s">
        <v>44</v>
      </c>
      <c r="D77" s="156"/>
      <c r="E77" s="7"/>
      <c r="F77" s="7"/>
      <c r="G77" s="157"/>
    </row>
    <row r="78" customFormat="false" ht="24.85" hidden="false" customHeight="true" outlineLevel="0" collapsed="false">
      <c r="A78" s="2" t="s">
        <v>358</v>
      </c>
      <c r="B78" s="2"/>
      <c r="C78" s="158" t="s">
        <v>44</v>
      </c>
      <c r="D78" s="5" t="s">
        <v>44</v>
      </c>
      <c r="E78" s="7" t="s">
        <v>44</v>
      </c>
      <c r="F78" s="7"/>
      <c r="G78" s="5" t="s">
        <v>44</v>
      </c>
    </row>
    <row r="79" customFormat="false" ht="13.8" hidden="false" customHeight="true" outlineLevel="0" collapsed="false">
      <c r="A79" s="7" t="s">
        <v>374</v>
      </c>
      <c r="B79" s="7"/>
      <c r="C79" s="158" t="s">
        <v>44</v>
      </c>
      <c r="D79" s="7" t="s">
        <v>44</v>
      </c>
      <c r="E79" s="7" t="s">
        <v>44</v>
      </c>
      <c r="F79" s="7"/>
      <c r="G79" s="7" t="s">
        <v>44</v>
      </c>
    </row>
    <row r="80" customFormat="false" ht="13.8" hidden="false" customHeight="false" outlineLevel="0" collapsed="false">
      <c r="A80" s="7"/>
      <c r="B80" s="7"/>
      <c r="C80" s="158" t="s">
        <v>44</v>
      </c>
      <c r="D80" s="7"/>
      <c r="E80" s="7"/>
      <c r="F80" s="7"/>
      <c r="G80" s="7"/>
    </row>
    <row r="81" customFormat="false" ht="13.8" hidden="false" customHeight="true" outlineLevel="0" collapsed="false">
      <c r="A81" s="2" t="s">
        <v>375</v>
      </c>
      <c r="B81" s="2"/>
      <c r="C81" s="28" t="s">
        <v>44</v>
      </c>
      <c r="D81" s="167" t="s">
        <v>427</v>
      </c>
      <c r="E81" s="167" t="s">
        <v>428</v>
      </c>
      <c r="F81" s="167"/>
      <c r="G81" s="167" t="n">
        <f aca="false">0.00005*10000</f>
        <v>0.5</v>
      </c>
    </row>
    <row r="82" customFormat="false" ht="13.8" hidden="false" customHeight="false" outlineLevel="0" collapsed="false">
      <c r="A82" s="2"/>
      <c r="B82" s="2"/>
      <c r="C82" s="28" t="s">
        <v>429</v>
      </c>
      <c r="D82" s="167"/>
      <c r="E82" s="167"/>
      <c r="F82" s="167"/>
      <c r="G82" s="167"/>
    </row>
    <row r="83" customFormat="false" ht="12.8" hidden="false" customHeight="true" outlineLevel="0" collapsed="false">
      <c r="A83" s="159" t="s">
        <v>376</v>
      </c>
      <c r="B83" s="159"/>
      <c r="C83" s="28" t="s">
        <v>44</v>
      </c>
      <c r="D83" s="28" t="s">
        <v>44</v>
      </c>
      <c r="E83" s="28" t="s">
        <v>44</v>
      </c>
      <c r="F83" s="28"/>
      <c r="G83" s="28" t="s">
        <v>44</v>
      </c>
    </row>
    <row r="84" customFormat="false" ht="12.8" hidden="false" customHeight="false" outlineLevel="0" collapsed="false">
      <c r="A84" s="159"/>
      <c r="B84" s="159"/>
      <c r="C84" s="28"/>
      <c r="D84" s="28"/>
      <c r="E84" s="28"/>
      <c r="F84" s="28"/>
      <c r="G84" s="28"/>
    </row>
    <row r="85" customFormat="false" ht="13.8" hidden="false" customHeight="true" outlineLevel="0" collapsed="false">
      <c r="A85" s="28" t="s">
        <v>377</v>
      </c>
      <c r="B85" s="28"/>
      <c r="C85" s="28" t="s">
        <v>44</v>
      </c>
      <c r="D85" s="28" t="s">
        <v>44</v>
      </c>
      <c r="E85" s="28" t="s">
        <v>44</v>
      </c>
      <c r="F85" s="28"/>
      <c r="G85" s="28" t="s">
        <v>44</v>
      </c>
    </row>
    <row r="86" customFormat="false" ht="13.8" hidden="false" customHeight="false" outlineLevel="0" collapsed="false">
      <c r="A86" s="28"/>
      <c r="B86" s="28"/>
      <c r="C86" s="28" t="s">
        <v>44</v>
      </c>
      <c r="D86" s="28"/>
      <c r="E86" s="28"/>
      <c r="F86" s="28"/>
      <c r="G86" s="28"/>
    </row>
    <row r="87" customFormat="false" ht="13.8" hidden="false" customHeight="true" outlineLevel="0" collapsed="false">
      <c r="A87" s="138" t="s">
        <v>380</v>
      </c>
      <c r="B87" s="138"/>
      <c r="C87" s="138"/>
      <c r="D87" s="138"/>
      <c r="E87" s="138"/>
      <c r="F87" s="138"/>
      <c r="G87" s="138"/>
    </row>
    <row r="88" customFormat="false" ht="24.85" hidden="false" customHeight="true" outlineLevel="0" collapsed="false">
      <c r="A88" s="141" t="s">
        <v>381</v>
      </c>
      <c r="B88" s="141"/>
      <c r="C88" s="141"/>
      <c r="D88" s="141"/>
      <c r="E88" s="141"/>
      <c r="F88" s="7" t="s">
        <v>44</v>
      </c>
      <c r="G88" s="7"/>
    </row>
    <row r="89" customFormat="false" ht="13.8" hidden="false" customHeight="true" outlineLevel="0" collapsed="false">
      <c r="A89" s="141" t="s">
        <v>382</v>
      </c>
      <c r="B89" s="141"/>
      <c r="C89" s="141"/>
      <c r="D89" s="141"/>
      <c r="E89" s="141"/>
      <c r="F89" s="7" t="str">
        <f aca="false">F88</f>
        <v>-</v>
      </c>
      <c r="G89" s="7"/>
    </row>
    <row r="90" customFormat="false" ht="13.8" hidden="false" customHeight="true" outlineLevel="0" collapsed="false">
      <c r="A90" s="160" t="s">
        <v>383</v>
      </c>
      <c r="B90" s="160"/>
      <c r="C90" s="160"/>
      <c r="D90" s="160"/>
      <c r="E90" s="160"/>
      <c r="F90" s="7" t="s">
        <v>44</v>
      </c>
      <c r="G90" s="7"/>
    </row>
    <row r="91" customFormat="false" ht="13.8" hidden="false" customHeight="true" outlineLevel="0" collapsed="false">
      <c r="A91" s="141" t="s">
        <v>384</v>
      </c>
      <c r="B91" s="141"/>
      <c r="C91" s="141"/>
      <c r="D91" s="141"/>
      <c r="E91" s="141"/>
      <c r="F91" s="98" t="s">
        <v>385</v>
      </c>
      <c r="G91" s="98"/>
    </row>
    <row r="92" customFormat="false" ht="13.8" hidden="false" customHeight="true" outlineLevel="0" collapsed="false">
      <c r="A92" s="138" t="s">
        <v>386</v>
      </c>
      <c r="B92" s="138"/>
      <c r="C92" s="138"/>
      <c r="D92" s="138"/>
      <c r="E92" s="138"/>
      <c r="F92" s="138"/>
      <c r="G92" s="138"/>
    </row>
    <row r="93" customFormat="false" ht="37.3" hidden="false" customHeight="true" outlineLevel="0" collapsed="false">
      <c r="A93" s="9" t="s">
        <v>387</v>
      </c>
      <c r="B93" s="9"/>
      <c r="C93" s="9"/>
      <c r="D93" s="9"/>
      <c r="E93" s="9"/>
      <c r="F93" s="9"/>
      <c r="G93" s="9"/>
    </row>
    <row r="94" customFormat="false" ht="12.8" hidden="false" customHeight="true" outlineLevel="0" collapsed="false">
      <c r="A94" s="98" t="s">
        <v>388</v>
      </c>
      <c r="B94" s="98"/>
      <c r="C94" s="98"/>
      <c r="D94" s="98" t="s">
        <v>389</v>
      </c>
      <c r="E94" s="98"/>
      <c r="F94" s="98"/>
      <c r="G94" s="98"/>
    </row>
    <row r="95" customFormat="false" ht="12.8" hidden="false" customHeight="false" outlineLevel="0" collapsed="false">
      <c r="A95" s="98"/>
      <c r="B95" s="98"/>
      <c r="C95" s="98"/>
      <c r="D95" s="98"/>
      <c r="E95" s="98"/>
      <c r="F95" s="98"/>
      <c r="G95" s="98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E24"/>
    <mergeCell ref="F24:G24"/>
    <mergeCell ref="A25:G25"/>
    <mergeCell ref="A26:G26"/>
    <mergeCell ref="A27:G27"/>
    <mergeCell ref="A30:G30"/>
    <mergeCell ref="A32:B32"/>
    <mergeCell ref="A40:G40"/>
    <mergeCell ref="A41:G41"/>
    <mergeCell ref="A42:G42"/>
    <mergeCell ref="A43:G43"/>
    <mergeCell ref="A46:G46"/>
    <mergeCell ref="A48:B48"/>
    <mergeCell ref="A55:G55"/>
    <mergeCell ref="A56:G56"/>
    <mergeCell ref="A57:G57"/>
    <mergeCell ref="A60:G60"/>
    <mergeCell ref="A62:B62"/>
    <mergeCell ref="A70:G70"/>
    <mergeCell ref="A71:G71"/>
    <mergeCell ref="A72:G72"/>
    <mergeCell ref="A73:B73"/>
    <mergeCell ref="E73:F73"/>
    <mergeCell ref="A74:B75"/>
    <mergeCell ref="D74:D75"/>
    <mergeCell ref="E74:F75"/>
    <mergeCell ref="G74:G75"/>
    <mergeCell ref="A76:B77"/>
    <mergeCell ref="D76:D77"/>
    <mergeCell ref="E76:F77"/>
    <mergeCell ref="G76:G77"/>
    <mergeCell ref="A78:B78"/>
    <mergeCell ref="E78:F78"/>
    <mergeCell ref="A79:B80"/>
    <mergeCell ref="D79:D80"/>
    <mergeCell ref="E79:F80"/>
    <mergeCell ref="G79:G80"/>
    <mergeCell ref="A81:B82"/>
    <mergeCell ref="D81:D82"/>
    <mergeCell ref="E81:F82"/>
    <mergeCell ref="G81:G82"/>
    <mergeCell ref="A83:B84"/>
    <mergeCell ref="C83:C84"/>
    <mergeCell ref="D83:D84"/>
    <mergeCell ref="E83:F84"/>
    <mergeCell ref="G83:G84"/>
    <mergeCell ref="A85:B86"/>
    <mergeCell ref="D85:D86"/>
    <mergeCell ref="E85:F86"/>
    <mergeCell ref="G85:G86"/>
    <mergeCell ref="A87:G87"/>
    <mergeCell ref="A88:E88"/>
    <mergeCell ref="F88:G88"/>
    <mergeCell ref="A89:E89"/>
    <mergeCell ref="F89:G89"/>
    <mergeCell ref="A90:E90"/>
    <mergeCell ref="F90:G90"/>
    <mergeCell ref="A91:E91"/>
    <mergeCell ref="F91:G91"/>
    <mergeCell ref="A92:G92"/>
    <mergeCell ref="A93:G93"/>
    <mergeCell ref="A94:A95"/>
    <mergeCell ref="B94:C95"/>
    <mergeCell ref="D94:E95"/>
    <mergeCell ref="F94:G9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rowBreaks count="1" manualBreakCount="1">
    <brk id="56" man="true" max="16383" min="0"/>
  </row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75" activeCellId="0" sqref="D75"/>
    </sheetView>
  </sheetViews>
  <sheetFormatPr defaultColWidth="10.37890625" defaultRowHeight="12.8" zeroHeight="false" outlineLevelRow="0" outlineLevelCol="0"/>
  <cols>
    <col collapsed="false" customWidth="true" hidden="false" outlineLevel="0" max="1" min="1" style="0" width="21.74"/>
    <col collapsed="false" customWidth="true" hidden="false" outlineLevel="0" max="2" min="2" style="0" width="18.99"/>
    <col collapsed="false" customWidth="true" hidden="false" outlineLevel="0" max="3" min="3" style="0" width="17.94"/>
    <col collapsed="false" customWidth="true" hidden="false" outlineLevel="0" max="4" min="4" style="0" width="20.05"/>
    <col collapsed="false" customWidth="true" hidden="false" outlineLevel="0" max="5" min="5" style="0" width="16.67"/>
    <col collapsed="false" customWidth="true" hidden="false" outlineLevel="0" max="7" min="7" style="0" width="21.11"/>
  </cols>
  <sheetData>
    <row r="1" customFormat="false" ht="13.8" hidden="false" customHeight="false" outlineLevel="0" collapsed="false">
      <c r="A1" s="168" t="s">
        <v>0</v>
      </c>
      <c r="B1" s="168"/>
      <c r="C1" s="168"/>
      <c r="D1" s="168"/>
      <c r="E1" s="168"/>
      <c r="F1" s="168"/>
      <c r="G1" s="168"/>
    </row>
    <row r="2" customFormat="false" ht="13.8" hidden="false" customHeight="false" outlineLevel="0" collapsed="false">
      <c r="A2" s="169" t="s">
        <v>3</v>
      </c>
      <c r="B2" s="169"/>
      <c r="C2" s="170" t="n">
        <v>89379676209</v>
      </c>
      <c r="D2" s="170"/>
      <c r="E2" s="170"/>
      <c r="F2" s="171"/>
      <c r="G2" s="172"/>
    </row>
    <row r="3" customFormat="false" ht="13.8" hidden="false" customHeight="false" outlineLevel="0" collapsed="false">
      <c r="A3" s="173" t="s">
        <v>306</v>
      </c>
      <c r="B3" s="174" t="s">
        <v>430</v>
      </c>
      <c r="C3" s="174"/>
      <c r="D3" s="175" t="s">
        <v>308</v>
      </c>
      <c r="E3" s="175"/>
      <c r="F3" s="176" t="s">
        <v>8</v>
      </c>
      <c r="G3" s="176"/>
    </row>
    <row r="4" customFormat="false" ht="13.8" hidden="false" customHeight="false" outlineLevel="0" collapsed="false">
      <c r="A4" s="173" t="s">
        <v>309</v>
      </c>
      <c r="B4" s="177" t="s">
        <v>54</v>
      </c>
      <c r="C4" s="177"/>
      <c r="D4" s="178" t="s">
        <v>266</v>
      </c>
      <c r="E4" s="178"/>
      <c r="F4" s="177" t="s">
        <v>431</v>
      </c>
      <c r="G4" s="177"/>
    </row>
    <row r="5" customFormat="false" ht="13.8" hidden="false" customHeight="false" outlineLevel="0" collapsed="false">
      <c r="A5" s="179" t="s">
        <v>310</v>
      </c>
      <c r="B5" s="180" t="n">
        <f aca="false">'Журн.расхода'!A11</f>
        <v>45547</v>
      </c>
      <c r="C5" s="171"/>
      <c r="D5" s="171"/>
      <c r="E5" s="171"/>
      <c r="F5" s="171"/>
      <c r="G5" s="172"/>
    </row>
    <row r="6" customFormat="false" ht="13.8" hidden="false" customHeight="false" outlineLevel="0" collapsed="false"/>
    <row r="7" customFormat="false" ht="13.8" hidden="false" customHeight="false" outlineLevel="0" collapsed="false">
      <c r="A7" s="168" t="s">
        <v>311</v>
      </c>
      <c r="B7" s="168"/>
      <c r="C7" s="168"/>
      <c r="D7" s="168"/>
      <c r="E7" s="168"/>
      <c r="F7" s="168"/>
      <c r="G7" s="168"/>
    </row>
    <row r="8" customFormat="false" ht="13.8" hidden="false" customHeight="false" outlineLevel="0" collapsed="false"/>
    <row r="9" customFormat="false" ht="13.8" hidden="false" customHeight="false" outlineLevel="0" collapsed="false">
      <c r="A9" s="181" t="s">
        <v>312</v>
      </c>
      <c r="B9" s="181"/>
    </row>
    <row r="10" customFormat="false" ht="13.8" hidden="false" customHeight="false" outlineLevel="0" collapsed="false">
      <c r="A10" s="181" t="s">
        <v>313</v>
      </c>
    </row>
    <row r="11" customFormat="false" ht="50.95" hidden="false" customHeight="true" outlineLevel="0" collapsed="false">
      <c r="A11" s="182" t="s">
        <v>314</v>
      </c>
      <c r="B11" s="182" t="s">
        <v>315</v>
      </c>
      <c r="C11" s="182" t="s">
        <v>316</v>
      </c>
      <c r="D11" s="182" t="s">
        <v>317</v>
      </c>
      <c r="E11" s="182" t="s">
        <v>318</v>
      </c>
      <c r="F11" s="182" t="s">
        <v>319</v>
      </c>
      <c r="G11" s="182"/>
    </row>
    <row r="12" customFormat="false" ht="13.8" hidden="false" customHeight="false" outlineLevel="0" collapsed="false">
      <c r="A12" s="183" t="s">
        <v>44</v>
      </c>
      <c r="B12" s="183" t="s">
        <v>44</v>
      </c>
      <c r="C12" s="183" t="s">
        <v>44</v>
      </c>
      <c r="D12" s="183" t="s">
        <v>44</v>
      </c>
      <c r="E12" s="184" t="s">
        <v>44</v>
      </c>
      <c r="F12" s="183" t="s">
        <v>44</v>
      </c>
      <c r="G12" s="183"/>
    </row>
    <row r="13" customFormat="false" ht="13.8" hidden="false" customHeight="false" outlineLevel="0" collapsed="false"/>
    <row r="14" customFormat="false" ht="13.8" hidden="false" customHeight="false" outlineLevel="0" collapsed="false">
      <c r="A14" s="181" t="s">
        <v>320</v>
      </c>
      <c r="B14" s="181"/>
      <c r="C14" s="181"/>
    </row>
    <row r="15" customFormat="false" ht="50.95" hidden="false" customHeight="true" outlineLevel="0" collapsed="false">
      <c r="A15" s="185" t="s">
        <v>314</v>
      </c>
      <c r="B15" s="182" t="s">
        <v>315</v>
      </c>
      <c r="C15" s="182" t="s">
        <v>316</v>
      </c>
      <c r="D15" s="182" t="s">
        <v>317</v>
      </c>
      <c r="E15" s="182" t="s">
        <v>318</v>
      </c>
      <c r="F15" s="182" t="s">
        <v>319</v>
      </c>
      <c r="G15" s="182"/>
    </row>
    <row r="16" customFormat="false" ht="38.55" hidden="false" customHeight="false" outlineLevel="0" collapsed="false">
      <c r="A16" s="186" t="s">
        <v>432</v>
      </c>
      <c r="B16" s="187" t="s">
        <v>44</v>
      </c>
      <c r="C16" s="186" t="s">
        <v>44</v>
      </c>
      <c r="D16" s="187" t="s">
        <v>44</v>
      </c>
      <c r="E16" s="188" t="s">
        <v>44</v>
      </c>
      <c r="F16" s="187" t="s">
        <v>44</v>
      </c>
      <c r="G16" s="187"/>
    </row>
    <row r="17" customFormat="false" ht="13.8" hidden="false" customHeight="false" outlineLevel="0" collapsed="false"/>
    <row r="18" customFormat="false" ht="13.8" hidden="false" customHeight="false" outlineLevel="0" collapsed="false">
      <c r="A18" s="189" t="s">
        <v>322</v>
      </c>
    </row>
    <row r="19" customFormat="false" ht="13.8" hidden="false" customHeight="false" outlineLevel="0" collapsed="false">
      <c r="A19" s="190" t="s">
        <v>323</v>
      </c>
      <c r="B19" s="190" t="s">
        <v>324</v>
      </c>
    </row>
    <row r="20" customFormat="false" ht="13.8" hidden="false" customHeight="false" outlineLevel="0" collapsed="false">
      <c r="A20" s="191" t="s">
        <v>325</v>
      </c>
      <c r="B20" s="191"/>
    </row>
    <row r="21" customFormat="false" ht="13.8" hidden="false" customHeight="false" outlineLevel="0" collapsed="false">
      <c r="A21" s="174" t="s">
        <v>326</v>
      </c>
      <c r="B21" s="187" t="s">
        <v>44</v>
      </c>
    </row>
    <row r="22" customFormat="false" ht="13.8" hidden="false" customHeight="false" outlineLevel="0" collapsed="false">
      <c r="A22" s="174" t="s">
        <v>327</v>
      </c>
      <c r="B22" s="187" t="str">
        <f aca="false">B21</f>
        <v>-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92" t="s">
        <v>328</v>
      </c>
      <c r="B24" s="171"/>
      <c r="C24" s="171"/>
      <c r="D24" s="171"/>
      <c r="E24" s="172"/>
      <c r="F24" s="193" t="s">
        <v>44</v>
      </c>
      <c r="G24" s="193"/>
    </row>
    <row r="25" customFormat="false" ht="13.8" hidden="false" customHeight="false" outlineLevel="0" collapsed="false">
      <c r="A25" s="192" t="s">
        <v>329</v>
      </c>
      <c r="B25" s="171"/>
      <c r="C25" s="171"/>
      <c r="D25" s="171"/>
      <c r="E25" s="172"/>
      <c r="F25" s="187" t="s">
        <v>44</v>
      </c>
      <c r="G25" s="187"/>
    </row>
    <row r="26" customFormat="false" ht="13.8" hidden="false" customHeight="false" outlineLevel="0" collapsed="false">
      <c r="A26" s="192" t="s">
        <v>330</v>
      </c>
      <c r="B26" s="171"/>
      <c r="C26" s="171"/>
      <c r="D26" s="171"/>
      <c r="E26" s="172"/>
      <c r="F26" s="187" t="s">
        <v>44</v>
      </c>
      <c r="G26" s="187"/>
    </row>
    <row r="27" customFormat="false" ht="13.8" hidden="false" customHeight="false" outlineLevel="0" collapsed="false">
      <c r="A27" s="192" t="s">
        <v>321</v>
      </c>
      <c r="B27" s="171"/>
      <c r="C27" s="171"/>
      <c r="D27" s="171"/>
      <c r="E27" s="172"/>
      <c r="F27" s="187" t="str">
        <f aca="false">F16</f>
        <v>-</v>
      </c>
      <c r="G27" s="187"/>
    </row>
    <row r="28" customFormat="false" ht="13.8" hidden="false" customHeight="false" outlineLevel="0" collapsed="false">
      <c r="A28" s="189" t="s">
        <v>331</v>
      </c>
    </row>
    <row r="29" customFormat="false" ht="13.8" hidden="false" customHeight="false" outlineLevel="0" collapsed="false">
      <c r="A29" s="194" t="s">
        <v>332</v>
      </c>
      <c r="B29" s="171"/>
      <c r="C29" s="171"/>
      <c r="D29" s="171"/>
      <c r="E29" s="171"/>
      <c r="F29" s="171"/>
      <c r="G29" s="172"/>
    </row>
    <row r="30" customFormat="false" ht="13.8" hidden="false" customHeight="false" outlineLevel="0" collapsed="false"/>
    <row r="31" customFormat="false" ht="13.8" hidden="false" customHeight="false" outlineLevel="0" collapsed="false">
      <c r="A31" s="181" t="s">
        <v>333</v>
      </c>
    </row>
    <row r="32" customFormat="false" ht="50.95" hidden="false" customHeight="true" outlineLevel="0" collapsed="false">
      <c r="A32" s="185" t="s">
        <v>314</v>
      </c>
      <c r="B32" s="182" t="s">
        <v>315</v>
      </c>
      <c r="C32" s="182" t="s">
        <v>316</v>
      </c>
      <c r="D32" s="182" t="s">
        <v>317</v>
      </c>
      <c r="E32" s="182" t="s">
        <v>318</v>
      </c>
      <c r="F32" s="182" t="s">
        <v>319</v>
      </c>
      <c r="G32" s="182"/>
    </row>
    <row r="33" customFormat="false" ht="13.8" hidden="false" customHeight="false" outlineLevel="0" collapsed="false">
      <c r="A33" s="183" t="s">
        <v>44</v>
      </c>
      <c r="B33" s="183" t="s">
        <v>44</v>
      </c>
      <c r="C33" s="183" t="s">
        <v>44</v>
      </c>
      <c r="D33" s="183" t="s">
        <v>44</v>
      </c>
      <c r="E33" s="184" t="s">
        <v>44</v>
      </c>
      <c r="F33" s="183" t="s">
        <v>44</v>
      </c>
      <c r="G33" s="183"/>
    </row>
    <row r="34" customFormat="false" ht="13.8" hidden="false" customHeight="false" outlineLevel="0" collapsed="false"/>
    <row r="35" customFormat="false" ht="13.8" hidden="false" customHeight="false" outlineLevel="0" collapsed="false">
      <c r="A35" s="189" t="s">
        <v>322</v>
      </c>
    </row>
    <row r="36" customFormat="false" ht="13.8" hidden="false" customHeight="false" outlineLevel="0" collapsed="false">
      <c r="A36" s="190" t="s">
        <v>323</v>
      </c>
      <c r="B36" s="190" t="s">
        <v>324</v>
      </c>
    </row>
    <row r="37" customFormat="false" ht="13.8" hidden="false" customHeight="false" outlineLevel="0" collapsed="false">
      <c r="A37" s="174" t="s">
        <v>347</v>
      </c>
      <c r="B37" s="174"/>
    </row>
    <row r="38" customFormat="false" ht="13.8" hidden="false" customHeight="false" outlineLevel="0" collapsed="false">
      <c r="A38" s="174" t="s">
        <v>335</v>
      </c>
      <c r="B38" s="187" t="s">
        <v>44</v>
      </c>
    </row>
    <row r="39" customFormat="false" ht="13.8" hidden="false" customHeight="false" outlineLevel="0" collapsed="false">
      <c r="A39" s="174" t="s">
        <v>336</v>
      </c>
      <c r="B39" s="187" t="s">
        <v>44</v>
      </c>
      <c r="C39" s="195"/>
      <c r="D39" s="195"/>
      <c r="E39" s="195"/>
      <c r="F39" s="195"/>
      <c r="G39" s="195"/>
    </row>
    <row r="40" customFormat="false" ht="13.8" hidden="false" customHeight="false" outlineLevel="0" collapsed="false">
      <c r="A40" s="174" t="s">
        <v>337</v>
      </c>
      <c r="B40" s="187" t="s">
        <v>44</v>
      </c>
      <c r="C40" s="196"/>
      <c r="D40" s="196"/>
      <c r="E40" s="196"/>
      <c r="F40" s="196"/>
    </row>
    <row r="41" customFormat="false" ht="13.8" hidden="false" customHeight="false" outlineLevel="0" collapsed="false">
      <c r="A41" s="174" t="s">
        <v>327</v>
      </c>
      <c r="B41" s="187" t="s">
        <v>44</v>
      </c>
      <c r="C41" s="196"/>
      <c r="D41" s="196"/>
      <c r="E41" s="196"/>
      <c r="F41" s="196"/>
    </row>
    <row r="42" customFormat="false" ht="13.8" hidden="false" customHeight="false" outlineLevel="0" collapsed="false">
      <c r="A42" s="171"/>
      <c r="B42" s="197"/>
      <c r="C42" s="196"/>
      <c r="D42" s="196"/>
      <c r="E42" s="196"/>
      <c r="F42" s="196"/>
    </row>
    <row r="43" customFormat="false" ht="13.8" hidden="false" customHeight="false" outlineLevel="0" collapsed="false">
      <c r="A43" s="198" t="s">
        <v>44</v>
      </c>
      <c r="B43" s="197"/>
      <c r="C43" s="197"/>
      <c r="D43" s="197"/>
      <c r="E43" s="197"/>
      <c r="F43" s="197"/>
      <c r="G43" s="172"/>
    </row>
    <row r="44" customFormat="false" ht="13.8" hidden="false" customHeight="false" outlineLevel="0" collapsed="false">
      <c r="A44" s="196"/>
      <c r="B44" s="196"/>
      <c r="C44" s="196"/>
      <c r="D44" s="196"/>
      <c r="E44" s="196"/>
      <c r="F44" s="196"/>
    </row>
    <row r="45" customFormat="false" ht="13.8" hidden="false" customHeight="false" outlineLevel="0" collapsed="false">
      <c r="A45" s="189" t="s">
        <v>331</v>
      </c>
    </row>
    <row r="46" customFormat="false" ht="13.8" hidden="false" customHeight="false" outlineLevel="0" collapsed="false">
      <c r="A46" s="194" t="s">
        <v>332</v>
      </c>
      <c r="B46" s="171"/>
      <c r="C46" s="171"/>
      <c r="D46" s="171"/>
      <c r="E46" s="171"/>
      <c r="F46" s="171"/>
      <c r="G46" s="172"/>
    </row>
    <row r="47" customFormat="false" ht="13.8" hidden="false" customHeight="false" outlineLevel="0" collapsed="false"/>
    <row r="48" customFormat="false" ht="13.8" hidden="false" customHeight="false" outlineLevel="0" collapsed="false">
      <c r="A48" s="181" t="s">
        <v>349</v>
      </c>
    </row>
    <row r="49" customFormat="false" ht="24.85" hidden="false" customHeight="false" outlineLevel="0" collapsed="false">
      <c r="A49" s="190" t="s">
        <v>350</v>
      </c>
      <c r="B49" s="190" t="s">
        <v>351</v>
      </c>
      <c r="C49" s="190" t="s">
        <v>352</v>
      </c>
      <c r="D49" s="190" t="s">
        <v>433</v>
      </c>
      <c r="E49" s="190" t="s">
        <v>354</v>
      </c>
      <c r="F49" s="190" t="s">
        <v>355</v>
      </c>
      <c r="G49" s="182" t="s">
        <v>356</v>
      </c>
    </row>
    <row r="50" customFormat="false" ht="13.8" hidden="false" customHeight="false" outlineLevel="0" collapsed="false">
      <c r="A50" s="187" t="s">
        <v>44</v>
      </c>
      <c r="B50" s="187" t="s">
        <v>44</v>
      </c>
      <c r="C50" s="187" t="s">
        <v>44</v>
      </c>
      <c r="D50" s="187" t="s">
        <v>44</v>
      </c>
      <c r="E50" s="187" t="s">
        <v>44</v>
      </c>
      <c r="F50" s="187" t="s">
        <v>44</v>
      </c>
      <c r="G50" s="187" t="s">
        <v>44</v>
      </c>
    </row>
    <row r="51" customFormat="false" ht="13.8" hidden="false" customHeight="false" outlineLevel="0" collapsed="false">
      <c r="A51" s="196"/>
      <c r="B51" s="196"/>
      <c r="C51" s="196"/>
      <c r="D51" s="196"/>
      <c r="E51" s="196"/>
      <c r="F51" s="196"/>
      <c r="G51" s="196"/>
    </row>
    <row r="52" customFormat="false" ht="13.8" hidden="false" customHeight="false" outlineLevel="0" collapsed="false">
      <c r="A52" s="189" t="s">
        <v>322</v>
      </c>
      <c r="C52" s="196"/>
      <c r="D52" s="196"/>
      <c r="E52" s="196"/>
      <c r="F52" s="196"/>
      <c r="G52" s="196"/>
    </row>
    <row r="53" customFormat="false" ht="13.8" hidden="false" customHeight="false" outlineLevel="0" collapsed="false">
      <c r="A53" s="190" t="s">
        <v>323</v>
      </c>
      <c r="B53" s="190" t="s">
        <v>324</v>
      </c>
    </row>
    <row r="54" customFormat="false" ht="13.8" hidden="false" customHeight="false" outlineLevel="0" collapsed="false">
      <c r="A54" s="194" t="s">
        <v>357</v>
      </c>
      <c r="B54" s="172"/>
    </row>
    <row r="55" customFormat="false" ht="13.8" hidden="false" customHeight="false" outlineLevel="0" collapsed="false">
      <c r="A55" s="174" t="s">
        <v>351</v>
      </c>
      <c r="B55" s="187" t="s">
        <v>44</v>
      </c>
    </row>
    <row r="56" customFormat="false" ht="13.8" hidden="false" customHeight="false" outlineLevel="0" collapsed="false">
      <c r="A56" s="174" t="s">
        <v>352</v>
      </c>
      <c r="B56" s="187" t="s">
        <v>44</v>
      </c>
    </row>
    <row r="57" customFormat="false" ht="13.8" hidden="false" customHeight="false" outlineLevel="0" collapsed="false">
      <c r="A57" s="174" t="str">
        <f aca="false">D49</f>
        <v>Златоглазка</v>
      </c>
      <c r="B57" s="187" t="s">
        <v>44</v>
      </c>
    </row>
    <row r="58" customFormat="false" ht="13.8" hidden="false" customHeight="false" outlineLevel="0" collapsed="false">
      <c r="A58" s="174" t="str">
        <f aca="false">E49</f>
        <v>Комары</v>
      </c>
      <c r="B58" s="187" t="s">
        <v>44</v>
      </c>
    </row>
    <row r="59" customFormat="false" ht="13.8" hidden="false" customHeight="false" outlineLevel="0" collapsed="false">
      <c r="A59" s="174" t="str">
        <f aca="false">F49</f>
        <v>Осы</v>
      </c>
      <c r="B59" s="187" t="s">
        <v>44</v>
      </c>
    </row>
    <row r="60" customFormat="false" ht="13.8" hidden="false" customHeight="false" outlineLevel="0" collapsed="false">
      <c r="A60" s="174" t="str">
        <f aca="false">G49</f>
        <v>Пищевая моль</v>
      </c>
      <c r="B60" s="187" t="s">
        <v>44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98" t="s">
        <v>44</v>
      </c>
      <c r="B62" s="197"/>
      <c r="C62" s="197"/>
      <c r="D62" s="197"/>
      <c r="E62" s="197"/>
      <c r="F62" s="197"/>
      <c r="G62" s="172"/>
    </row>
    <row r="63" customFormat="false" ht="13.8" hidden="false" customHeight="false" outlineLevel="0" collapsed="false">
      <c r="A63" s="196"/>
      <c r="B63" s="196"/>
      <c r="C63" s="196"/>
      <c r="D63" s="196"/>
      <c r="E63" s="196"/>
      <c r="F63" s="196"/>
    </row>
    <row r="64" customFormat="false" ht="13.8" hidden="false" customHeight="false" outlineLevel="0" collapsed="false">
      <c r="A64" s="189" t="s">
        <v>331</v>
      </c>
    </row>
    <row r="65" customFormat="false" ht="13.8" hidden="false" customHeight="false" outlineLevel="0" collapsed="false">
      <c r="A65" s="194" t="s">
        <v>332</v>
      </c>
      <c r="B65" s="171"/>
      <c r="C65" s="171"/>
      <c r="D65" s="171"/>
      <c r="E65" s="171"/>
      <c r="F65" s="171"/>
      <c r="G65" s="172"/>
    </row>
    <row r="66" customFormat="false" ht="13.8" hidden="false" customHeight="false" outlineLevel="0" collapsed="false"/>
    <row r="67" customFormat="false" ht="13.8" hidden="false" customHeight="false" outlineLevel="0" collapsed="false">
      <c r="A67" s="181" t="s">
        <v>434</v>
      </c>
    </row>
    <row r="68" customFormat="false" ht="39.55" hidden="false" customHeight="true" outlineLevel="0" collapsed="false">
      <c r="A68" s="182" t="s">
        <v>365</v>
      </c>
      <c r="B68" s="182"/>
      <c r="C68" s="182" t="s">
        <v>366</v>
      </c>
      <c r="D68" s="182" t="s">
        <v>49</v>
      </c>
      <c r="E68" s="182" t="str">
        <f aca="false">'аэро 20.09'!E73</f>
        <v>Наименование и концентрация действующего вещества</v>
      </c>
      <c r="F68" s="182"/>
      <c r="G68" s="182" t="s">
        <v>402</v>
      </c>
    </row>
    <row r="69" customFormat="false" ht="13.8" hidden="false" customHeight="true" outlineLevel="0" collapsed="false">
      <c r="A69" s="186" t="s">
        <v>369</v>
      </c>
      <c r="B69" s="186"/>
      <c r="C69" s="199" t="s">
        <v>44</v>
      </c>
      <c r="D69" s="186" t="s">
        <v>44</v>
      </c>
      <c r="E69" s="186" t="s">
        <v>44</v>
      </c>
      <c r="F69" s="186"/>
      <c r="G69" s="187" t="s">
        <v>44</v>
      </c>
    </row>
    <row r="70" customFormat="false" ht="13.8" hidden="false" customHeight="false" outlineLevel="0" collapsed="false">
      <c r="A70" s="186"/>
      <c r="B70" s="186"/>
      <c r="C70" s="200" t="s">
        <v>44</v>
      </c>
      <c r="D70" s="186"/>
      <c r="E70" s="186"/>
      <c r="F70" s="186"/>
      <c r="G70" s="187"/>
    </row>
    <row r="71" customFormat="false" ht="19.9" hidden="false" customHeight="true" outlineLevel="0" collapsed="false">
      <c r="A71" s="186" t="s">
        <v>372</v>
      </c>
      <c r="B71" s="186"/>
      <c r="C71" s="201" t="s">
        <v>40</v>
      </c>
      <c r="D71" s="202" t="s">
        <v>435</v>
      </c>
      <c r="E71" s="186" t="s">
        <v>30</v>
      </c>
      <c r="F71" s="186"/>
      <c r="G71" s="203" t="n">
        <v>6</v>
      </c>
    </row>
    <row r="72" customFormat="false" ht="28.6" hidden="false" customHeight="true" outlineLevel="0" collapsed="false">
      <c r="A72" s="186"/>
      <c r="B72" s="186"/>
      <c r="C72" s="204" t="s">
        <v>436</v>
      </c>
      <c r="D72" s="202"/>
      <c r="E72" s="186"/>
      <c r="F72" s="186"/>
      <c r="G72" s="203"/>
    </row>
    <row r="73" customFormat="false" ht="28.6" hidden="false" customHeight="true" outlineLevel="0" collapsed="false">
      <c r="A73" s="186"/>
      <c r="B73" s="186"/>
      <c r="C73" s="204" t="s">
        <v>39</v>
      </c>
      <c r="D73" s="202" t="str">
        <f aca="false">'Журн.расхода'!B12</f>
        <v>Ратобор-брикет от грызунов </v>
      </c>
      <c r="E73" s="205" t="str">
        <f aca="false">'Журн.расхода'!F12</f>
        <v>Бродифакум 0,005%</v>
      </c>
      <c r="F73" s="205"/>
      <c r="G73" s="203" t="n">
        <f aca="false">'Журн.расхода'!G12</f>
        <v>5</v>
      </c>
    </row>
    <row r="74" customFormat="false" ht="24.85" hidden="false" customHeight="true" outlineLevel="0" collapsed="false">
      <c r="A74" s="206" t="s">
        <v>358</v>
      </c>
      <c r="B74" s="206"/>
      <c r="C74" s="207" t="s">
        <v>44</v>
      </c>
      <c r="D74" s="186" t="s">
        <v>44</v>
      </c>
      <c r="E74" s="186" t="s">
        <v>44</v>
      </c>
      <c r="F74" s="186"/>
      <c r="G74" s="186" t="s">
        <v>44</v>
      </c>
    </row>
    <row r="75" customFormat="false" ht="13.8" hidden="false" customHeight="false" outlineLevel="0" collapsed="false">
      <c r="A75" s="208"/>
      <c r="B75" s="208"/>
      <c r="C75" s="209"/>
      <c r="D75" s="209"/>
      <c r="E75" s="209"/>
      <c r="F75" s="209"/>
      <c r="G75" s="209"/>
    </row>
    <row r="76" customFormat="false" ht="13.8" hidden="false" customHeight="false" outlineLevel="0" collapsed="false">
      <c r="A76" s="181" t="s">
        <v>437</v>
      </c>
      <c r="B76" s="210"/>
    </row>
    <row r="77" customFormat="false" ht="13.8" hidden="false" customHeight="false" outlineLevel="0" collapsed="false">
      <c r="A77" s="211" t="s">
        <v>381</v>
      </c>
      <c r="B77" s="171"/>
      <c r="C77" s="171"/>
      <c r="D77" s="171"/>
      <c r="E77" s="172"/>
      <c r="F77" s="187" t="s">
        <v>44</v>
      </c>
      <c r="G77" s="187"/>
    </row>
    <row r="78" customFormat="false" ht="13.8" hidden="false" customHeight="false" outlineLevel="0" collapsed="false">
      <c r="A78" s="211" t="s">
        <v>382</v>
      </c>
      <c r="B78" s="171"/>
      <c r="C78" s="171"/>
      <c r="D78" s="171"/>
      <c r="E78" s="172"/>
      <c r="F78" s="187" t="str">
        <f aca="false">F77</f>
        <v>-</v>
      </c>
      <c r="G78" s="187"/>
    </row>
    <row r="79" customFormat="false" ht="13.8" hidden="false" customHeight="false" outlineLevel="0" collapsed="false">
      <c r="A79" s="212" t="s">
        <v>383</v>
      </c>
      <c r="B79" s="213"/>
      <c r="C79" s="213"/>
      <c r="D79" s="213"/>
      <c r="E79" s="214"/>
      <c r="F79" s="187" t="s">
        <v>44</v>
      </c>
      <c r="G79" s="187"/>
    </row>
    <row r="80" customFormat="false" ht="13.8" hidden="false" customHeight="false" outlineLevel="0" collapsed="false">
      <c r="A80" s="211" t="s">
        <v>384</v>
      </c>
      <c r="B80" s="171"/>
      <c r="C80" s="171"/>
      <c r="D80" s="171"/>
      <c r="E80" s="172"/>
      <c r="F80" s="183" t="s">
        <v>385</v>
      </c>
      <c r="G80" s="183"/>
    </row>
    <row r="81" customFormat="false" ht="13.8" hidden="false" customHeight="false" outlineLevel="0" collapsed="false"/>
    <row r="82" customFormat="false" ht="13.8" hidden="false" customHeight="false" outlineLevel="0" collapsed="false">
      <c r="A82" s="181" t="s">
        <v>438</v>
      </c>
    </row>
    <row r="83" customFormat="false" ht="37.3" hidden="false" customHeight="true" outlineLevel="0" collapsed="false">
      <c r="A83" s="215" t="s">
        <v>387</v>
      </c>
      <c r="B83" s="215"/>
      <c r="C83" s="215"/>
      <c r="D83" s="215"/>
      <c r="E83" s="215"/>
      <c r="F83" s="215"/>
      <c r="G83" s="215"/>
    </row>
    <row r="84" customFormat="false" ht="13.8" hidden="false" customHeight="true" outlineLevel="0" collapsed="false">
      <c r="A84" s="216" t="s">
        <v>388</v>
      </c>
      <c r="B84" s="217"/>
      <c r="C84" s="217"/>
      <c r="D84" s="217" t="s">
        <v>389</v>
      </c>
      <c r="E84" s="217"/>
      <c r="F84" s="217"/>
      <c r="G84" s="217"/>
    </row>
    <row r="85" customFormat="false" ht="13.8" hidden="false" customHeight="false" outlineLevel="0" collapsed="false">
      <c r="A85" s="216"/>
      <c r="B85" s="216"/>
      <c r="C85" s="217"/>
      <c r="D85" s="217"/>
      <c r="E85" s="217"/>
      <c r="F85" s="217"/>
      <c r="G85" s="217"/>
    </row>
  </sheetData>
  <mergeCells count="43">
    <mergeCell ref="A1:G1"/>
    <mergeCell ref="A2:B2"/>
    <mergeCell ref="C2:E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3"/>
    <mergeCell ref="D71:D72"/>
    <mergeCell ref="E71:F72"/>
    <mergeCell ref="G71:G72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6" man="true" max="16383" min="0"/>
  </rowBreak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6" activeCellId="0" sqref="B6"/>
    </sheetView>
  </sheetViews>
  <sheetFormatPr defaultColWidth="10.4921875" defaultRowHeight="12.8" zeroHeight="false" outlineLevelRow="0" outlineLevelCol="0"/>
  <cols>
    <col collapsed="false" customWidth="true" hidden="false" outlineLevel="0" max="1" min="1" style="0" width="30.61"/>
    <col collapsed="false" customWidth="true" hidden="false" outlineLevel="0" max="2" min="2" style="0" width="22.59"/>
    <col collapsed="false" customWidth="true" hidden="false" outlineLevel="0" max="3" min="3" style="0" width="24.27"/>
    <col collapsed="false" customWidth="true" hidden="false" outlineLevel="0" max="4" min="4" style="0" width="16.25"/>
    <col collapsed="false" customWidth="true" hidden="false" outlineLevel="0" max="5" min="5" style="0" width="19.84"/>
    <col collapsed="false" customWidth="true" hidden="false" outlineLevel="0" max="7" min="7" style="0" width="13.5"/>
  </cols>
  <sheetData>
    <row r="1" customFormat="false" ht="13.8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24.85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24.85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24.85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4.15" hidden="false" customHeight="false" outlineLevel="0" collapsed="false">
      <c r="A5" s="135" t="s">
        <v>310</v>
      </c>
      <c r="B5" s="136" t="n">
        <v>45565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8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8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8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50.9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8" hidden="false" customHeight="true" outlineLevel="0" collapsed="false">
      <c r="A11" s="98" t="s">
        <v>44</v>
      </c>
      <c r="B11" s="98" t="s">
        <v>44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8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50.95" hidden="false" customHeight="true" outlineLevel="0" collapsed="false">
      <c r="A14" s="24" t="s">
        <v>314</v>
      </c>
      <c r="B14" s="139" t="s">
        <v>315</v>
      </c>
      <c r="C14" s="139" t="s">
        <v>316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87.05" hidden="false" customHeight="false" outlineLevel="0" collapsed="false">
      <c r="A15" s="141" t="s">
        <v>321</v>
      </c>
      <c r="B15" s="5" t="n">
        <v>2</v>
      </c>
      <c r="C15" s="5" t="s">
        <v>439</v>
      </c>
      <c r="D15" s="5" t="s">
        <v>44</v>
      </c>
      <c r="E15" s="142" t="s">
        <v>44</v>
      </c>
      <c r="F15" s="7" t="n">
        <v>19</v>
      </c>
      <c r="G15" s="7"/>
    </row>
    <row r="16" customFormat="false" ht="13.8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24.85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8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8" hidden="false" customHeight="false" outlineLevel="0" collapsed="false">
      <c r="A19" s="9" t="s">
        <v>326</v>
      </c>
      <c r="B19" s="5" t="s">
        <v>44</v>
      </c>
      <c r="C19" s="137"/>
      <c r="D19" s="137"/>
      <c r="E19" s="137"/>
      <c r="F19" s="137"/>
      <c r="G19" s="137"/>
    </row>
    <row r="20" customFormat="false" ht="13.8" hidden="false" customHeight="false" outlineLevel="0" collapsed="false">
      <c r="A20" s="9" t="s">
        <v>327</v>
      </c>
      <c r="B20" s="5" t="s">
        <v>44</v>
      </c>
      <c r="C20" s="137"/>
      <c r="D20" s="137"/>
      <c r="E20" s="137"/>
      <c r="F20" s="137"/>
      <c r="G20" s="137"/>
    </row>
    <row r="21" customFormat="false" ht="24.85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8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8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8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4.15" hidden="false" customHeight="true" outlineLevel="0" collapsed="false">
      <c r="A25" s="141" t="s">
        <v>440</v>
      </c>
      <c r="B25" s="141"/>
      <c r="C25" s="141"/>
      <c r="D25" s="141"/>
      <c r="E25" s="141"/>
      <c r="F25" s="141"/>
      <c r="G25" s="141"/>
    </row>
    <row r="26" customFormat="false" ht="13.8" hidden="false" customHeight="true" outlineLevel="0" collapsed="false">
      <c r="A26" s="153" t="s">
        <v>425</v>
      </c>
      <c r="B26" s="153"/>
      <c r="C26" s="153"/>
      <c r="D26" s="153"/>
      <c r="E26" s="153"/>
      <c r="F26" s="153"/>
      <c r="G26" s="153"/>
    </row>
    <row r="27" customFormat="false" ht="13.8" hidden="false" customHeight="false" outlineLevel="0" collapsed="false">
      <c r="A27" s="141"/>
      <c r="B27" s="141"/>
      <c r="C27" s="141"/>
      <c r="D27" s="141"/>
      <c r="E27" s="141"/>
      <c r="F27" s="141"/>
      <c r="G27" s="141"/>
    </row>
    <row r="28" customFormat="false" ht="13.8" hidden="false" customHeight="true" outlineLevel="0" collapsed="false">
      <c r="A28" s="138" t="s">
        <v>333</v>
      </c>
      <c r="B28" s="138"/>
      <c r="C28" s="138"/>
      <c r="D28" s="138"/>
      <c r="E28" s="138"/>
      <c r="F28" s="138"/>
      <c r="G28" s="138"/>
    </row>
    <row r="29" customFormat="false" ht="24.85" hidden="false" customHeight="false" outlineLevel="0" collapsed="false">
      <c r="A29" s="139" t="s">
        <v>315</v>
      </c>
      <c r="B29" s="9" t="s">
        <v>335</v>
      </c>
      <c r="C29" s="9" t="s">
        <v>336</v>
      </c>
      <c r="D29" s="9" t="s">
        <v>337</v>
      </c>
      <c r="E29" s="9" t="s">
        <v>338</v>
      </c>
      <c r="F29" s="9" t="s">
        <v>339</v>
      </c>
      <c r="G29" s="9" t="s">
        <v>340</v>
      </c>
    </row>
    <row r="30" customFormat="false" ht="13.8" hidden="false" customHeight="false" outlineLevel="0" collapsed="false">
      <c r="A30" s="5" t="s">
        <v>44</v>
      </c>
      <c r="B30" s="5" t="s">
        <v>44</v>
      </c>
      <c r="C30" s="5" t="s">
        <v>44</v>
      </c>
      <c r="D30" s="5" t="s">
        <v>44</v>
      </c>
      <c r="E30" s="5" t="s">
        <v>44</v>
      </c>
      <c r="F30" s="5" t="s">
        <v>44</v>
      </c>
      <c r="G30" s="5" t="s">
        <v>44</v>
      </c>
    </row>
    <row r="31" customFormat="false" ht="13.8" hidden="false" customHeight="true" outlineLevel="0" collapsed="false">
      <c r="A31" s="143" t="s">
        <v>322</v>
      </c>
      <c r="B31" s="143"/>
      <c r="C31" s="143"/>
      <c r="D31" s="143"/>
      <c r="E31" s="143"/>
      <c r="F31" s="143"/>
      <c r="G31" s="143"/>
    </row>
    <row r="32" customFormat="false" ht="24.85" hidden="false" customHeight="false" outlineLevel="0" collapsed="false">
      <c r="A32" s="139" t="s">
        <v>323</v>
      </c>
      <c r="B32" s="139" t="s">
        <v>324</v>
      </c>
      <c r="C32" s="103"/>
      <c r="D32" s="103"/>
      <c r="E32" s="103"/>
      <c r="F32" s="103"/>
      <c r="G32" s="103"/>
    </row>
    <row r="33" customFormat="false" ht="24.85" hidden="false" customHeight="true" outlineLevel="0" collapsed="false">
      <c r="A33" s="7" t="s">
        <v>347</v>
      </c>
      <c r="B33" s="7"/>
      <c r="C33" s="103"/>
      <c r="D33" s="103"/>
      <c r="E33" s="103"/>
      <c r="F33" s="103"/>
      <c r="G33" s="103"/>
    </row>
    <row r="34" customFormat="false" ht="13.8" hidden="false" customHeight="false" outlineLevel="0" collapsed="false">
      <c r="A34" s="9" t="s">
        <v>335</v>
      </c>
      <c r="B34" s="5" t="str">
        <f aca="false">B30</f>
        <v>-</v>
      </c>
      <c r="C34" s="103"/>
      <c r="D34" s="103"/>
      <c r="E34" s="103"/>
      <c r="F34" s="103"/>
      <c r="G34" s="103"/>
    </row>
    <row r="35" customFormat="false" ht="13.8" hidden="false" customHeight="false" outlineLevel="0" collapsed="false">
      <c r="A35" s="9" t="s">
        <v>336</v>
      </c>
      <c r="B35" s="5" t="str">
        <f aca="false">C30</f>
        <v>-</v>
      </c>
      <c r="C35" s="103"/>
      <c r="D35" s="103"/>
      <c r="E35" s="103"/>
      <c r="F35" s="103"/>
      <c r="G35" s="103"/>
    </row>
    <row r="36" customFormat="false" ht="13.8" hidden="false" customHeight="false" outlineLevel="0" collapsed="false">
      <c r="A36" s="9" t="s">
        <v>337</v>
      </c>
      <c r="B36" s="5" t="str">
        <f aca="false">D30</f>
        <v>-</v>
      </c>
      <c r="C36" s="146"/>
      <c r="D36" s="146"/>
      <c r="E36" s="146"/>
      <c r="F36" s="146"/>
      <c r="G36" s="103"/>
    </row>
    <row r="37" customFormat="false" ht="13.8" hidden="false" customHeight="false" outlineLevel="0" collapsed="false">
      <c r="A37" s="9" t="s">
        <v>338</v>
      </c>
      <c r="B37" s="5" t="str">
        <f aca="false">E30</f>
        <v>-</v>
      </c>
      <c r="C37" s="146"/>
      <c r="D37" s="146"/>
      <c r="E37" s="146"/>
      <c r="F37" s="146"/>
      <c r="G37" s="103"/>
    </row>
    <row r="38" customFormat="false" ht="13.8" hidden="false" customHeight="false" outlineLevel="0" collapsed="false">
      <c r="A38" s="9" t="s">
        <v>339</v>
      </c>
      <c r="B38" s="5" t="str">
        <f aca="false">F30</f>
        <v>-</v>
      </c>
      <c r="C38" s="146"/>
      <c r="D38" s="146"/>
      <c r="E38" s="146"/>
      <c r="F38" s="146"/>
      <c r="G38" s="103"/>
    </row>
    <row r="39" customFormat="false" ht="24.85" hidden="false" customHeight="false" outlineLevel="0" collapsed="false">
      <c r="A39" s="9" t="s">
        <v>340</v>
      </c>
      <c r="B39" s="5" t="str">
        <f aca="false">G30</f>
        <v>-</v>
      </c>
      <c r="C39" s="146"/>
      <c r="D39" s="146"/>
      <c r="E39" s="146"/>
      <c r="F39" s="146"/>
      <c r="G39" s="103"/>
    </row>
    <row r="40" customFormat="false" ht="13.8" hidden="false" customHeight="false" outlineLevel="0" collapsed="false">
      <c r="A40" s="9" t="s">
        <v>327</v>
      </c>
      <c r="B40" s="5" t="n">
        <f aca="false">-A27</f>
        <v>-0</v>
      </c>
      <c r="C40" s="146"/>
      <c r="D40" s="146"/>
      <c r="E40" s="146"/>
      <c r="F40" s="146"/>
      <c r="G40" s="103"/>
    </row>
    <row r="41" customFormat="false" ht="13.8" hidden="false" customHeight="true" outlineLevel="0" collapsed="false">
      <c r="A41" s="141" t="s">
        <v>44</v>
      </c>
      <c r="B41" s="141"/>
      <c r="C41" s="141"/>
      <c r="D41" s="141"/>
      <c r="E41" s="141"/>
      <c r="F41" s="141"/>
      <c r="G41" s="141"/>
    </row>
    <row r="42" customFormat="false" ht="13.8" hidden="false" customHeight="true" outlineLevel="0" collapsed="false">
      <c r="A42" s="143" t="s">
        <v>331</v>
      </c>
      <c r="B42" s="143"/>
      <c r="C42" s="143"/>
      <c r="D42" s="143"/>
      <c r="E42" s="143"/>
      <c r="F42" s="143"/>
      <c r="G42" s="143"/>
    </row>
    <row r="43" customFormat="false" ht="13.8" hidden="false" customHeight="true" outlineLevel="0" collapsed="false">
      <c r="A43" s="141" t="s">
        <v>332</v>
      </c>
      <c r="B43" s="141"/>
      <c r="C43" s="141"/>
      <c r="D43" s="141"/>
      <c r="E43" s="141"/>
      <c r="F43" s="141"/>
      <c r="G43" s="141"/>
    </row>
    <row r="44" customFormat="false" ht="13.8" hidden="false" customHeight="true" outlineLevel="0" collapsed="false">
      <c r="A44" s="138" t="s">
        <v>349</v>
      </c>
      <c r="B44" s="138"/>
      <c r="C44" s="138"/>
      <c r="D44" s="138"/>
      <c r="E44" s="138"/>
      <c r="F44" s="138"/>
      <c r="G44" s="138"/>
    </row>
    <row r="45" customFormat="false" ht="38.55" hidden="false" customHeight="false" outlineLevel="0" collapsed="false">
      <c r="A45" s="139" t="s">
        <v>350</v>
      </c>
      <c r="B45" s="139" t="s">
        <v>351</v>
      </c>
      <c r="C45" s="139" t="s">
        <v>352</v>
      </c>
      <c r="D45" s="139" t="s">
        <v>353</v>
      </c>
      <c r="E45" s="139" t="s">
        <v>354</v>
      </c>
      <c r="F45" s="139" t="s">
        <v>355</v>
      </c>
      <c r="G45" s="139" t="s">
        <v>356</v>
      </c>
    </row>
    <row r="46" customFormat="false" ht="13.8" hidden="false" customHeight="false" outlineLevel="0" collapsed="false">
      <c r="A46" s="147" t="s">
        <v>44</v>
      </c>
      <c r="B46" s="147" t="s">
        <v>44</v>
      </c>
      <c r="C46" s="147" t="s">
        <v>44</v>
      </c>
      <c r="D46" s="147" t="s">
        <v>44</v>
      </c>
      <c r="E46" s="147" t="s">
        <v>44</v>
      </c>
      <c r="F46" s="147" t="s">
        <v>44</v>
      </c>
      <c r="G46" s="147" t="s">
        <v>44</v>
      </c>
    </row>
    <row r="47" customFormat="false" ht="13.8" hidden="false" customHeight="true" outlineLevel="0" collapsed="false">
      <c r="A47" s="143" t="s">
        <v>322</v>
      </c>
      <c r="B47" s="143"/>
      <c r="C47" s="143"/>
      <c r="D47" s="143"/>
      <c r="E47" s="143"/>
      <c r="F47" s="143"/>
      <c r="G47" s="143"/>
    </row>
    <row r="48" customFormat="false" ht="24.85" hidden="false" customHeight="false" outlineLevel="0" collapsed="false">
      <c r="A48" s="139" t="s">
        <v>323</v>
      </c>
      <c r="B48" s="139" t="s">
        <v>324</v>
      </c>
      <c r="C48" s="137"/>
      <c r="D48" s="137"/>
      <c r="E48" s="137"/>
      <c r="F48" s="137"/>
      <c r="G48" s="137"/>
    </row>
    <row r="49" customFormat="false" ht="13.8" hidden="false" customHeight="true" outlineLevel="0" collapsed="false">
      <c r="A49" s="28" t="s">
        <v>357</v>
      </c>
      <c r="B49" s="28"/>
      <c r="C49" s="137"/>
      <c r="D49" s="137"/>
      <c r="E49" s="137"/>
      <c r="F49" s="137"/>
      <c r="G49" s="137"/>
    </row>
    <row r="50" customFormat="false" ht="13.8" hidden="false" customHeight="false" outlineLevel="0" collapsed="false">
      <c r="A50" s="9" t="s">
        <v>351</v>
      </c>
      <c r="B50" s="5" t="str">
        <f aca="false">B46</f>
        <v>-</v>
      </c>
      <c r="C50" s="137"/>
      <c r="D50" s="137"/>
      <c r="E50" s="137"/>
      <c r="F50" s="137"/>
      <c r="G50" s="137"/>
    </row>
    <row r="51" customFormat="false" ht="13.8" hidden="false" customHeight="false" outlineLevel="0" collapsed="false">
      <c r="A51" s="9" t="s">
        <v>352</v>
      </c>
      <c r="B51" s="5" t="str">
        <f aca="false">C46</f>
        <v>-</v>
      </c>
      <c r="C51" s="137"/>
      <c r="D51" s="137"/>
      <c r="E51" s="137"/>
      <c r="F51" s="137"/>
      <c r="G51" s="137"/>
    </row>
    <row r="52" customFormat="false" ht="24.85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7"/>
      <c r="D52" s="137"/>
      <c r="E52" s="137"/>
      <c r="F52" s="137"/>
      <c r="G52" s="137"/>
    </row>
    <row r="53" customFormat="false" ht="13.8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7"/>
      <c r="D53" s="137"/>
      <c r="E53" s="137"/>
      <c r="F53" s="137"/>
      <c r="G53" s="137"/>
    </row>
    <row r="54" customFormat="false" ht="13.8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7"/>
      <c r="D54" s="137"/>
      <c r="E54" s="137"/>
      <c r="F54" s="137"/>
      <c r="G54" s="137"/>
    </row>
    <row r="55" customFormat="false" ht="24.85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7"/>
      <c r="D55" s="137"/>
      <c r="E55" s="137"/>
      <c r="F55" s="137"/>
      <c r="G55" s="137"/>
    </row>
    <row r="56" customFormat="false" ht="13.8" hidden="false" customHeight="true" outlineLevel="0" collapsed="false">
      <c r="A56" s="143" t="s">
        <v>331</v>
      </c>
      <c r="B56" s="143"/>
      <c r="C56" s="143"/>
      <c r="D56" s="143"/>
      <c r="E56" s="143"/>
      <c r="F56" s="143"/>
      <c r="G56" s="143"/>
    </row>
    <row r="57" customFormat="false" ht="13.8" hidden="false" customHeight="true" outlineLevel="0" collapsed="false">
      <c r="A57" s="141" t="s">
        <v>332</v>
      </c>
      <c r="B57" s="141"/>
      <c r="C57" s="141"/>
      <c r="D57" s="141"/>
      <c r="E57" s="141"/>
      <c r="F57" s="141"/>
      <c r="G57" s="141"/>
    </row>
    <row r="58" customFormat="false" ht="13.8" hidden="false" customHeight="true" outlineLevel="0" collapsed="false">
      <c r="A58" s="138" t="s">
        <v>359</v>
      </c>
      <c r="B58" s="138"/>
      <c r="C58" s="138"/>
      <c r="D58" s="138"/>
      <c r="E58" s="138"/>
      <c r="F58" s="138"/>
      <c r="G58" s="138"/>
    </row>
    <row r="59" customFormat="false" ht="50.95" hidden="false" customHeight="false" outlineLevel="0" collapsed="false">
      <c r="A59" s="139" t="s">
        <v>360</v>
      </c>
      <c r="B59" s="139" t="s">
        <v>351</v>
      </c>
      <c r="C59" s="139" t="s">
        <v>352</v>
      </c>
      <c r="D59" s="139" t="s">
        <v>353</v>
      </c>
      <c r="E59" s="139" t="s">
        <v>354</v>
      </c>
      <c r="F59" s="139" t="s">
        <v>355</v>
      </c>
      <c r="G59" s="139" t="s">
        <v>356</v>
      </c>
    </row>
    <row r="60" customFormat="false" ht="13.8" hidden="false" customHeight="false" outlineLevel="0" collapsed="false">
      <c r="A60" s="5" t="s">
        <v>44</v>
      </c>
      <c r="B60" s="5" t="s">
        <v>44</v>
      </c>
      <c r="C60" s="5" t="s">
        <v>44</v>
      </c>
      <c r="D60" s="5" t="s">
        <v>44</v>
      </c>
      <c r="E60" s="5" t="s">
        <v>44</v>
      </c>
      <c r="F60" s="5" t="s">
        <v>44</v>
      </c>
      <c r="G60" s="5" t="s">
        <v>44</v>
      </c>
    </row>
    <row r="61" customFormat="false" ht="13.8" hidden="false" customHeight="true" outlineLevel="0" collapsed="false">
      <c r="A61" s="143" t="s">
        <v>322</v>
      </c>
      <c r="B61" s="143"/>
      <c r="C61" s="143"/>
      <c r="D61" s="143"/>
      <c r="E61" s="143"/>
      <c r="F61" s="143"/>
      <c r="G61" s="143"/>
    </row>
    <row r="62" customFormat="false" ht="24.85" hidden="false" customHeight="false" outlineLevel="0" collapsed="false">
      <c r="A62" s="165" t="s">
        <v>323</v>
      </c>
      <c r="B62" s="165" t="s">
        <v>324</v>
      </c>
      <c r="C62" s="103"/>
      <c r="D62" s="103"/>
      <c r="E62" s="103"/>
      <c r="F62" s="103"/>
      <c r="G62" s="103"/>
    </row>
    <row r="63" customFormat="false" ht="13.8" hidden="false" customHeight="false" outlineLevel="0" collapsed="false">
      <c r="A63" s="121" t="s">
        <v>357</v>
      </c>
      <c r="B63" s="121"/>
      <c r="C63" s="103"/>
      <c r="D63" s="103"/>
      <c r="E63" s="103"/>
      <c r="F63" s="103"/>
      <c r="G63" s="103"/>
    </row>
    <row r="64" customFormat="false" ht="13.8" hidden="false" customHeight="false" outlineLevel="0" collapsed="false">
      <c r="A64" s="9" t="s">
        <v>351</v>
      </c>
      <c r="B64" s="5" t="s">
        <v>44</v>
      </c>
      <c r="C64" s="103"/>
      <c r="D64" s="103"/>
      <c r="E64" s="103"/>
      <c r="F64" s="103"/>
      <c r="G64" s="103"/>
    </row>
    <row r="65" customFormat="false" ht="13.8" hidden="false" customHeight="false" outlineLevel="0" collapsed="false">
      <c r="A65" s="9" t="s">
        <v>352</v>
      </c>
      <c r="B65" s="5" t="s">
        <v>44</v>
      </c>
      <c r="C65" s="103"/>
      <c r="D65" s="103"/>
      <c r="E65" s="103"/>
      <c r="F65" s="103"/>
      <c r="G65" s="103"/>
    </row>
    <row r="66" customFormat="false" ht="24.85" hidden="false" customHeight="false" outlineLevel="0" collapsed="false">
      <c r="A66" s="9" t="str">
        <f aca="false">D59</f>
        <v>Златоглазки</v>
      </c>
      <c r="B66" s="5" t="s">
        <v>44</v>
      </c>
      <c r="C66" s="103"/>
      <c r="D66" s="103"/>
      <c r="E66" s="103"/>
      <c r="F66" s="103"/>
      <c r="G66" s="103"/>
    </row>
    <row r="67" customFormat="false" ht="13.8" hidden="false" customHeight="false" outlineLevel="0" collapsed="false">
      <c r="A67" s="9" t="str">
        <f aca="false">E59</f>
        <v>Комары</v>
      </c>
      <c r="B67" s="5" t="s">
        <v>44</v>
      </c>
      <c r="C67" s="103"/>
      <c r="D67" s="103"/>
      <c r="E67" s="103"/>
      <c r="F67" s="103"/>
      <c r="G67" s="103"/>
    </row>
    <row r="68" customFormat="false" ht="13.8" hidden="false" customHeight="false" outlineLevel="0" collapsed="false">
      <c r="A68" s="9" t="str">
        <f aca="false">F59</f>
        <v>Осы</v>
      </c>
      <c r="B68" s="5" t="s">
        <v>44</v>
      </c>
      <c r="C68" s="103"/>
      <c r="D68" s="103"/>
      <c r="E68" s="103"/>
      <c r="F68" s="103"/>
      <c r="G68" s="103"/>
    </row>
    <row r="69" customFormat="false" ht="24.85" hidden="false" customHeight="false" outlineLevel="0" collapsed="false">
      <c r="A69" s="9" t="str">
        <f aca="false">G59</f>
        <v>Пищевая моль</v>
      </c>
      <c r="B69" s="5" t="s">
        <v>44</v>
      </c>
      <c r="C69" s="103"/>
      <c r="D69" s="103"/>
      <c r="E69" s="103"/>
      <c r="F69" s="103"/>
      <c r="G69" s="103"/>
    </row>
    <row r="70" customFormat="false" ht="13.8" hidden="false" customHeight="false" outlineLevel="0" collapsed="false">
      <c r="A70" s="141" t="s">
        <v>44</v>
      </c>
      <c r="B70" s="151"/>
      <c r="C70" s="151"/>
      <c r="D70" s="151"/>
      <c r="E70" s="151"/>
      <c r="F70" s="151"/>
      <c r="G70" s="152"/>
    </row>
    <row r="71" customFormat="false" ht="13.8" hidden="false" customHeight="true" outlineLevel="0" collapsed="false">
      <c r="A71" s="143" t="s">
        <v>331</v>
      </c>
      <c r="B71" s="143"/>
      <c r="C71" s="143"/>
      <c r="D71" s="143"/>
      <c r="E71" s="143"/>
      <c r="F71" s="143"/>
      <c r="G71" s="143"/>
    </row>
    <row r="72" customFormat="false" ht="13.8" hidden="false" customHeight="true" outlineLevel="0" collapsed="false">
      <c r="A72" s="141" t="s">
        <v>332</v>
      </c>
      <c r="B72" s="141"/>
      <c r="C72" s="141"/>
      <c r="D72" s="141"/>
      <c r="E72" s="141"/>
      <c r="F72" s="141"/>
      <c r="G72" s="141"/>
    </row>
    <row r="73" customFormat="false" ht="13.8" hidden="false" customHeight="true" outlineLevel="0" collapsed="false">
      <c r="A73" s="138" t="s">
        <v>364</v>
      </c>
      <c r="B73" s="138"/>
      <c r="C73" s="138"/>
      <c r="D73" s="138"/>
      <c r="E73" s="138"/>
      <c r="F73" s="138"/>
      <c r="G73" s="138"/>
    </row>
    <row r="74" customFormat="false" ht="50.95" hidden="false" customHeight="true" outlineLevel="0" collapsed="false">
      <c r="A74" s="139" t="s">
        <v>365</v>
      </c>
      <c r="B74" s="139"/>
      <c r="C74" s="139" t="s">
        <v>404</v>
      </c>
      <c r="D74" s="139" t="s">
        <v>49</v>
      </c>
      <c r="E74" s="139" t="s">
        <v>367</v>
      </c>
      <c r="F74" s="139"/>
      <c r="G74" s="139" t="s">
        <v>402</v>
      </c>
    </row>
    <row r="75" customFormat="false" ht="13.8" hidden="false" customHeight="true" outlineLevel="0" collapsed="false">
      <c r="A75" s="7" t="s">
        <v>369</v>
      </c>
      <c r="B75" s="7"/>
      <c r="C75" s="154" t="s">
        <v>44</v>
      </c>
      <c r="D75" s="7" t="s">
        <v>44</v>
      </c>
      <c r="E75" s="7" t="s">
        <v>44</v>
      </c>
      <c r="F75" s="7"/>
      <c r="G75" s="155" t="s">
        <v>44</v>
      </c>
    </row>
    <row r="76" customFormat="false" ht="13.8" hidden="false" customHeight="false" outlineLevel="0" collapsed="false">
      <c r="A76" s="7"/>
      <c r="B76" s="7"/>
      <c r="C76" s="145" t="s">
        <v>44</v>
      </c>
      <c r="D76" s="7"/>
      <c r="E76" s="7"/>
      <c r="F76" s="7"/>
      <c r="G76" s="155"/>
    </row>
    <row r="77" customFormat="false" ht="13.8" hidden="false" customHeight="true" outlineLevel="0" collapsed="false">
      <c r="A77" s="2" t="s">
        <v>372</v>
      </c>
      <c r="B77" s="2"/>
      <c r="C77" s="14" t="s">
        <v>441</v>
      </c>
      <c r="D77" s="218" t="s">
        <v>27</v>
      </c>
      <c r="E77" s="7" t="str">
        <f aca="false">'[2]2 контур (3)'!E77</f>
        <v>Бродифакум 0,005%</v>
      </c>
      <c r="F77" s="7"/>
      <c r="G77" s="114" t="n">
        <f aca="false">SUM(19*0.04)</f>
        <v>0.76</v>
      </c>
    </row>
    <row r="78" customFormat="false" ht="22.35" hidden="false" customHeight="false" outlineLevel="0" collapsed="false">
      <c r="A78" s="2"/>
      <c r="B78" s="2"/>
      <c r="C78" s="166" t="s">
        <v>442</v>
      </c>
      <c r="D78" s="218"/>
      <c r="E78" s="7"/>
      <c r="F78" s="7"/>
      <c r="G78" s="114"/>
    </row>
    <row r="79" customFormat="false" ht="24.85" hidden="false" customHeight="true" outlineLevel="0" collapsed="false">
      <c r="A79" s="2" t="s">
        <v>358</v>
      </c>
      <c r="B79" s="2"/>
      <c r="C79" s="158" t="s">
        <v>44</v>
      </c>
      <c r="D79" s="5" t="s">
        <v>44</v>
      </c>
      <c r="E79" s="7" t="s">
        <v>44</v>
      </c>
      <c r="F79" s="7"/>
      <c r="G79" s="5" t="s">
        <v>44</v>
      </c>
    </row>
    <row r="80" customFormat="false" ht="13.8" hidden="false" customHeight="true" outlineLevel="0" collapsed="false">
      <c r="A80" s="7" t="s">
        <v>374</v>
      </c>
      <c r="B80" s="7"/>
      <c r="C80" s="158" t="s">
        <v>44</v>
      </c>
      <c r="D80" s="7" t="s">
        <v>44</v>
      </c>
      <c r="E80" s="7" t="s">
        <v>44</v>
      </c>
      <c r="F80" s="7"/>
      <c r="G80" s="7" t="s">
        <v>44</v>
      </c>
    </row>
    <row r="81" customFormat="false" ht="13.8" hidden="false" customHeight="false" outlineLevel="0" collapsed="false">
      <c r="A81" s="7"/>
      <c r="B81" s="7"/>
      <c r="C81" s="158" t="s">
        <v>44</v>
      </c>
      <c r="D81" s="7"/>
      <c r="E81" s="7"/>
      <c r="F81" s="7"/>
      <c r="G81" s="7"/>
    </row>
    <row r="82" customFormat="false" ht="13.8" hidden="false" customHeight="true" outlineLevel="0" collapsed="false">
      <c r="A82" s="2" t="s">
        <v>375</v>
      </c>
      <c r="B82" s="2"/>
      <c r="C82" s="219" t="s">
        <v>44</v>
      </c>
      <c r="D82" s="28" t="s">
        <v>44</v>
      </c>
      <c r="E82" s="28" t="s">
        <v>44</v>
      </c>
      <c r="F82" s="28"/>
      <c r="G82" s="28" t="s">
        <v>44</v>
      </c>
    </row>
    <row r="83" customFormat="false" ht="13.8" hidden="false" customHeight="false" outlineLevel="0" collapsed="false">
      <c r="A83" s="2"/>
      <c r="B83" s="2"/>
      <c r="C83" s="219" t="s">
        <v>44</v>
      </c>
      <c r="D83" s="28"/>
      <c r="E83" s="28"/>
      <c r="F83" s="28"/>
      <c r="G83" s="28"/>
    </row>
    <row r="84" customFormat="false" ht="13.8" hidden="false" customHeight="true" outlineLevel="0" collapsed="false">
      <c r="A84" s="159" t="s">
        <v>376</v>
      </c>
      <c r="B84" s="159"/>
      <c r="C84" s="28" t="s">
        <v>44</v>
      </c>
      <c r="D84" s="28" t="s">
        <v>44</v>
      </c>
      <c r="E84" s="28" t="s">
        <v>44</v>
      </c>
      <c r="F84" s="28"/>
      <c r="G84" s="28" t="s">
        <v>44</v>
      </c>
    </row>
    <row r="85" customFormat="false" ht="13.8" hidden="false" customHeight="false" outlineLevel="0" collapsed="false">
      <c r="A85" s="159"/>
      <c r="B85" s="159"/>
      <c r="C85" s="28"/>
      <c r="D85" s="28"/>
      <c r="E85" s="28"/>
      <c r="F85" s="28"/>
      <c r="G85" s="28"/>
    </row>
    <row r="86" customFormat="false" ht="13.8" hidden="false" customHeight="true" outlineLevel="0" collapsed="false">
      <c r="A86" s="28" t="s">
        <v>377</v>
      </c>
      <c r="B86" s="28"/>
      <c r="C86" s="219" t="s">
        <v>44</v>
      </c>
      <c r="D86" s="28" t="s">
        <v>44</v>
      </c>
      <c r="E86" s="28" t="s">
        <v>44</v>
      </c>
      <c r="F86" s="28"/>
      <c r="G86" s="28" t="s">
        <v>44</v>
      </c>
    </row>
    <row r="87" customFormat="false" ht="13.8" hidden="false" customHeight="false" outlineLevel="0" collapsed="false">
      <c r="A87" s="28"/>
      <c r="B87" s="28"/>
      <c r="C87" s="219" t="s">
        <v>44</v>
      </c>
      <c r="D87" s="28"/>
      <c r="E87" s="28"/>
      <c r="F87" s="28"/>
      <c r="G87" s="28"/>
    </row>
    <row r="88" customFormat="false" ht="13.8" hidden="false" customHeight="true" outlineLevel="0" collapsed="false">
      <c r="A88" s="138" t="s">
        <v>380</v>
      </c>
      <c r="B88" s="138"/>
      <c r="C88" s="138"/>
      <c r="D88" s="138"/>
      <c r="E88" s="138"/>
      <c r="F88" s="138"/>
      <c r="G88" s="138"/>
    </row>
    <row r="89" customFormat="false" ht="24.85" hidden="false" customHeight="true" outlineLevel="0" collapsed="false">
      <c r="A89" s="141" t="s">
        <v>381</v>
      </c>
      <c r="B89" s="141"/>
      <c r="C89" s="141"/>
      <c r="D89" s="141"/>
      <c r="E89" s="141"/>
      <c r="F89" s="7" t="s">
        <v>44</v>
      </c>
      <c r="G89" s="7"/>
    </row>
    <row r="90" customFormat="false" ht="13.8" hidden="false" customHeight="true" outlineLevel="0" collapsed="false">
      <c r="A90" s="141" t="s">
        <v>382</v>
      </c>
      <c r="B90" s="141"/>
      <c r="C90" s="141"/>
      <c r="D90" s="141"/>
      <c r="E90" s="141"/>
      <c r="F90" s="7" t="str">
        <f aca="false">F89</f>
        <v>-</v>
      </c>
      <c r="G90" s="7"/>
    </row>
    <row r="91" customFormat="false" ht="13.8" hidden="false" customHeight="true" outlineLevel="0" collapsed="false">
      <c r="A91" s="160" t="s">
        <v>383</v>
      </c>
      <c r="B91" s="160"/>
      <c r="C91" s="160"/>
      <c r="D91" s="160"/>
      <c r="E91" s="160"/>
      <c r="F91" s="7" t="s">
        <v>44</v>
      </c>
      <c r="G91" s="7"/>
    </row>
    <row r="92" customFormat="false" ht="13.8" hidden="false" customHeight="true" outlineLevel="0" collapsed="false">
      <c r="A92" s="141" t="s">
        <v>384</v>
      </c>
      <c r="B92" s="141"/>
      <c r="C92" s="141"/>
      <c r="D92" s="141"/>
      <c r="E92" s="141"/>
      <c r="F92" s="98" t="s">
        <v>385</v>
      </c>
      <c r="G92" s="98"/>
    </row>
    <row r="93" customFormat="false" ht="13.8" hidden="false" customHeight="true" outlineLevel="0" collapsed="false">
      <c r="A93" s="138" t="s">
        <v>386</v>
      </c>
      <c r="B93" s="138"/>
      <c r="C93" s="138"/>
      <c r="D93" s="138"/>
      <c r="E93" s="138"/>
      <c r="F93" s="138"/>
      <c r="G93" s="138"/>
    </row>
    <row r="94" customFormat="false" ht="37.3" hidden="false" customHeight="true" outlineLevel="0" collapsed="false">
      <c r="A94" s="9" t="s">
        <v>387</v>
      </c>
      <c r="B94" s="9"/>
      <c r="C94" s="9"/>
      <c r="D94" s="9"/>
      <c r="E94" s="9"/>
      <c r="F94" s="9"/>
      <c r="G94" s="9"/>
    </row>
    <row r="95" customFormat="false" ht="13.8" hidden="false" customHeight="true" outlineLevel="0" collapsed="false">
      <c r="A95" s="98" t="s">
        <v>388</v>
      </c>
      <c r="B95" s="98"/>
      <c r="C95" s="98"/>
      <c r="D95" s="98" t="s">
        <v>389</v>
      </c>
      <c r="E95" s="98"/>
      <c r="F95" s="98"/>
      <c r="G95" s="98"/>
    </row>
    <row r="96" customFormat="false" ht="13.8" hidden="false" customHeight="false" outlineLevel="0" collapsed="false">
      <c r="A96" s="98"/>
      <c r="B96" s="98"/>
      <c r="C96" s="98"/>
      <c r="D96" s="98"/>
      <c r="E96" s="98"/>
      <c r="F96" s="98"/>
      <c r="G96" s="98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0.886111111111111" bottom="0.886111111111111" header="0.7875" footer="0.787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6" activeCellId="0" sqref="B6"/>
    </sheetView>
  </sheetViews>
  <sheetFormatPr defaultColWidth="10.4921875" defaultRowHeight="12.8" zeroHeight="false" outlineLevelRow="0" outlineLevelCol="0"/>
  <cols>
    <col collapsed="false" customWidth="true" hidden="false" outlineLevel="0" max="1" min="1" style="0" width="24.48"/>
    <col collapsed="false" customWidth="true" hidden="false" outlineLevel="0" max="2" min="2" style="0" width="17.52"/>
    <col collapsed="false" customWidth="true" hidden="false" outlineLevel="0" max="3" min="3" style="0" width="18.99"/>
    <col collapsed="false" customWidth="true" hidden="false" outlineLevel="0" max="5" min="4" style="0" width="21.11"/>
    <col collapsed="false" customWidth="true" hidden="false" outlineLevel="0" max="7" min="7" style="0" width="12.66"/>
  </cols>
  <sheetData>
    <row r="1" customFormat="false" ht="13.8" hidden="false" customHeight="true" outlineLevel="0" collapsed="false">
      <c r="A1" s="124" t="s">
        <v>0</v>
      </c>
      <c r="B1" s="124"/>
      <c r="C1" s="124"/>
      <c r="D1" s="124"/>
      <c r="E1" s="124"/>
      <c r="F1" s="124"/>
      <c r="G1" s="124"/>
    </row>
    <row r="2" customFormat="false" ht="24.85" hidden="false" customHeight="true" outlineLevel="0" collapsed="false">
      <c r="A2" s="125" t="s">
        <v>3</v>
      </c>
      <c r="B2" s="125"/>
      <c r="C2" s="126" t="n">
        <v>89379676209</v>
      </c>
      <c r="D2" s="126"/>
      <c r="E2" s="127"/>
      <c r="F2" s="127"/>
      <c r="G2" s="128"/>
    </row>
    <row r="3" customFormat="false" ht="24.85" hidden="false" customHeight="true" outlineLevel="0" collapsed="false">
      <c r="A3" s="129" t="s">
        <v>306</v>
      </c>
      <c r="B3" s="9" t="s">
        <v>307</v>
      </c>
      <c r="C3" s="9"/>
      <c r="D3" s="130" t="s">
        <v>308</v>
      </c>
      <c r="E3" s="130"/>
      <c r="F3" s="131" t="s">
        <v>8</v>
      </c>
      <c r="G3" s="131"/>
    </row>
    <row r="4" customFormat="false" ht="24.85" hidden="false" customHeight="true" outlineLevel="0" collapsed="false">
      <c r="A4" s="129" t="s">
        <v>309</v>
      </c>
      <c r="B4" s="132" t="s">
        <v>54</v>
      </c>
      <c r="C4" s="132"/>
      <c r="D4" s="133" t="s">
        <v>266</v>
      </c>
      <c r="E4" s="133"/>
      <c r="F4" s="134" t="s">
        <v>255</v>
      </c>
      <c r="G4" s="134"/>
    </row>
    <row r="5" customFormat="false" ht="14.15" hidden="false" customHeight="false" outlineLevel="0" collapsed="false">
      <c r="A5" s="135" t="s">
        <v>310</v>
      </c>
      <c r="B5" s="136" t="n">
        <f aca="false">Лист25!B5</f>
        <v>45565</v>
      </c>
      <c r="C5" s="127"/>
      <c r="D5" s="127"/>
      <c r="E5" s="127"/>
      <c r="F5" s="127"/>
      <c r="G5" s="128"/>
    </row>
    <row r="6" customFormat="false" ht="13.8" hidden="false" customHeight="false" outlineLevel="0" collapsed="false">
      <c r="A6" s="137"/>
      <c r="B6" s="137"/>
      <c r="C6" s="137"/>
      <c r="D6" s="137"/>
      <c r="E6" s="137"/>
      <c r="F6" s="137"/>
      <c r="G6" s="137"/>
    </row>
    <row r="7" customFormat="false" ht="13.8" hidden="false" customHeight="true" outlineLevel="0" collapsed="false">
      <c r="A7" s="124" t="s">
        <v>311</v>
      </c>
      <c r="B7" s="124"/>
      <c r="C7" s="124"/>
      <c r="D7" s="124"/>
      <c r="E7" s="124"/>
      <c r="F7" s="124"/>
      <c r="G7" s="124"/>
    </row>
    <row r="8" customFormat="false" ht="13.8" hidden="false" customHeight="true" outlineLevel="0" collapsed="false">
      <c r="A8" s="138" t="s">
        <v>312</v>
      </c>
      <c r="B8" s="138"/>
      <c r="C8" s="138"/>
      <c r="D8" s="138"/>
      <c r="E8" s="138"/>
      <c r="F8" s="138"/>
      <c r="G8" s="138"/>
    </row>
    <row r="9" customFormat="false" ht="13.8" hidden="false" customHeight="true" outlineLevel="0" collapsed="false">
      <c r="A9" s="138" t="s">
        <v>313</v>
      </c>
      <c r="B9" s="138"/>
      <c r="C9" s="138"/>
      <c r="D9" s="138"/>
      <c r="E9" s="138"/>
      <c r="F9" s="138"/>
      <c r="G9" s="138"/>
    </row>
    <row r="10" customFormat="false" ht="50.95" hidden="false" customHeight="true" outlineLevel="0" collapsed="false">
      <c r="A10" s="139" t="s">
        <v>314</v>
      </c>
      <c r="B10" s="139" t="s">
        <v>315</v>
      </c>
      <c r="C10" s="139" t="s">
        <v>316</v>
      </c>
      <c r="D10" s="139" t="s">
        <v>317</v>
      </c>
      <c r="E10" s="139" t="s">
        <v>318</v>
      </c>
      <c r="F10" s="139" t="s">
        <v>319</v>
      </c>
      <c r="G10" s="139"/>
    </row>
    <row r="11" customFormat="false" ht="13.8" hidden="false" customHeight="true" outlineLevel="0" collapsed="false">
      <c r="A11" s="98" t="s">
        <v>44</v>
      </c>
      <c r="B11" s="98" t="n">
        <v>3</v>
      </c>
      <c r="C11" s="98" t="s">
        <v>44</v>
      </c>
      <c r="D11" s="98" t="s">
        <v>44</v>
      </c>
      <c r="E11" s="140" t="s">
        <v>44</v>
      </c>
      <c r="F11" s="98" t="s">
        <v>44</v>
      </c>
      <c r="G11" s="98"/>
    </row>
    <row r="12" customFormat="false" ht="13.8" hidden="false" customHeight="false" outlineLevel="0" collapsed="false">
      <c r="A12" s="137"/>
      <c r="B12" s="137"/>
      <c r="C12" s="137"/>
      <c r="D12" s="137"/>
      <c r="E12" s="137"/>
      <c r="F12" s="137"/>
      <c r="G12" s="137"/>
    </row>
    <row r="13" customFormat="false" ht="13.8" hidden="false" customHeight="true" outlineLevel="0" collapsed="false">
      <c r="A13" s="138" t="s">
        <v>320</v>
      </c>
      <c r="B13" s="138"/>
      <c r="C13" s="138"/>
      <c r="D13" s="138"/>
      <c r="E13" s="138"/>
      <c r="F13" s="138"/>
      <c r="G13" s="138"/>
    </row>
    <row r="14" customFormat="false" ht="50.95" hidden="false" customHeight="true" outlineLevel="0" collapsed="false">
      <c r="A14" s="24" t="s">
        <v>314</v>
      </c>
      <c r="B14" s="139" t="s">
        <v>315</v>
      </c>
      <c r="C14" s="139" t="s">
        <v>316</v>
      </c>
      <c r="D14" s="139" t="s">
        <v>317</v>
      </c>
      <c r="E14" s="139" t="s">
        <v>318</v>
      </c>
      <c r="F14" s="139" t="s">
        <v>319</v>
      </c>
      <c r="G14" s="139"/>
    </row>
    <row r="15" customFormat="false" ht="87.05" hidden="false" customHeight="true" outlineLevel="0" collapsed="false">
      <c r="A15" s="141" t="s">
        <v>321</v>
      </c>
      <c r="B15" s="5" t="s">
        <v>44</v>
      </c>
      <c r="C15" s="5" t="s">
        <v>44</v>
      </c>
      <c r="D15" s="5" t="s">
        <v>44</v>
      </c>
      <c r="E15" s="142" t="s">
        <v>44</v>
      </c>
      <c r="F15" s="7" t="s">
        <v>44</v>
      </c>
      <c r="G15" s="7"/>
    </row>
    <row r="16" customFormat="false" ht="13.8" hidden="false" customHeight="true" outlineLevel="0" collapsed="false">
      <c r="A16" s="143" t="s">
        <v>322</v>
      </c>
      <c r="B16" s="143"/>
      <c r="C16" s="143"/>
      <c r="D16" s="143"/>
      <c r="E16" s="143"/>
      <c r="F16" s="143"/>
      <c r="G16" s="143"/>
    </row>
    <row r="17" customFormat="false" ht="24.85" hidden="false" customHeight="false" outlineLevel="0" collapsed="false">
      <c r="A17" s="139" t="s">
        <v>323</v>
      </c>
      <c r="B17" s="139" t="s">
        <v>324</v>
      </c>
      <c r="C17" s="137"/>
      <c r="D17" s="137"/>
      <c r="E17" s="137"/>
      <c r="F17" s="137"/>
      <c r="G17" s="137"/>
    </row>
    <row r="18" customFormat="false" ht="13.8" hidden="false" customHeight="true" outlineLevel="0" collapsed="false">
      <c r="A18" s="144" t="s">
        <v>325</v>
      </c>
      <c r="B18" s="144"/>
      <c r="C18" s="137"/>
      <c r="D18" s="137"/>
      <c r="E18" s="137"/>
      <c r="F18" s="137"/>
      <c r="G18" s="137"/>
    </row>
    <row r="19" customFormat="false" ht="13.8" hidden="false" customHeight="false" outlineLevel="0" collapsed="false">
      <c r="A19" s="9" t="s">
        <v>326</v>
      </c>
      <c r="B19" s="5" t="s">
        <v>44</v>
      </c>
      <c r="C19" s="137"/>
      <c r="D19" s="137"/>
      <c r="E19" s="137"/>
      <c r="F19" s="137"/>
      <c r="G19" s="137"/>
    </row>
    <row r="20" customFormat="false" ht="13.8" hidden="false" customHeight="false" outlineLevel="0" collapsed="false">
      <c r="A20" s="9" t="s">
        <v>327</v>
      </c>
      <c r="B20" s="5" t="s">
        <v>44</v>
      </c>
      <c r="C20" s="137"/>
      <c r="D20" s="137"/>
      <c r="E20" s="137"/>
      <c r="F20" s="137"/>
      <c r="G20" s="137"/>
    </row>
    <row r="21" customFormat="false" ht="24.85" hidden="false" customHeight="true" outlineLevel="0" collapsed="false">
      <c r="A21" s="141" t="s">
        <v>328</v>
      </c>
      <c r="B21" s="141"/>
      <c r="C21" s="141"/>
      <c r="D21" s="141"/>
      <c r="E21" s="141"/>
      <c r="F21" s="145" t="s">
        <v>44</v>
      </c>
      <c r="G21" s="145"/>
    </row>
    <row r="22" customFormat="false" ht="13.8" hidden="false" customHeight="true" outlineLevel="0" collapsed="false">
      <c r="A22" s="141" t="s">
        <v>329</v>
      </c>
      <c r="B22" s="141"/>
      <c r="C22" s="141"/>
      <c r="D22" s="141"/>
      <c r="E22" s="141"/>
      <c r="F22" s="7" t="s">
        <v>44</v>
      </c>
      <c r="G22" s="7"/>
    </row>
    <row r="23" customFormat="false" ht="13.8" hidden="false" customHeight="true" outlineLevel="0" collapsed="false">
      <c r="A23" s="141" t="s">
        <v>330</v>
      </c>
      <c r="B23" s="141"/>
      <c r="C23" s="141"/>
      <c r="D23" s="141"/>
      <c r="E23" s="141"/>
      <c r="F23" s="7" t="s">
        <v>44</v>
      </c>
      <c r="G23" s="7"/>
    </row>
    <row r="24" customFormat="false" ht="13.8" hidden="false" customHeight="true" outlineLevel="0" collapsed="false">
      <c r="A24" s="143" t="s">
        <v>331</v>
      </c>
      <c r="B24" s="143"/>
      <c r="C24" s="143"/>
      <c r="D24" s="143"/>
      <c r="E24" s="143"/>
      <c r="F24" s="143"/>
      <c r="G24" s="143"/>
    </row>
    <row r="25" customFormat="false" ht="13.8" hidden="false" customHeight="false" outlineLevel="0" collapsed="false">
      <c r="A25" s="141"/>
      <c r="B25" s="141"/>
      <c r="C25" s="141"/>
      <c r="D25" s="141"/>
      <c r="E25" s="141"/>
      <c r="F25" s="141"/>
      <c r="G25" s="141"/>
    </row>
    <row r="26" customFormat="false" ht="13.8" hidden="false" customHeight="true" outlineLevel="0" collapsed="false">
      <c r="A26" s="153" t="s">
        <v>425</v>
      </c>
      <c r="B26" s="153"/>
      <c r="C26" s="153"/>
      <c r="D26" s="153"/>
      <c r="E26" s="153"/>
      <c r="F26" s="153"/>
      <c r="G26" s="153"/>
    </row>
    <row r="27" customFormat="false" ht="13.8" hidden="false" customHeight="false" outlineLevel="0" collapsed="false">
      <c r="A27" s="141"/>
      <c r="B27" s="141"/>
      <c r="C27" s="141"/>
      <c r="D27" s="141"/>
      <c r="E27" s="141"/>
      <c r="F27" s="141"/>
      <c r="G27" s="141"/>
    </row>
    <row r="28" customFormat="false" ht="13.8" hidden="false" customHeight="true" outlineLevel="0" collapsed="false">
      <c r="A28" s="138" t="s">
        <v>333</v>
      </c>
      <c r="B28" s="138"/>
      <c r="C28" s="138"/>
      <c r="D28" s="138"/>
      <c r="E28" s="138"/>
      <c r="F28" s="138"/>
      <c r="G28" s="138"/>
    </row>
    <row r="29" customFormat="false" ht="24.85" hidden="false" customHeight="false" outlineLevel="0" collapsed="false">
      <c r="A29" s="139" t="s">
        <v>315</v>
      </c>
      <c r="B29" s="9" t="s">
        <v>335</v>
      </c>
      <c r="C29" s="9" t="s">
        <v>336</v>
      </c>
      <c r="D29" s="9" t="s">
        <v>337</v>
      </c>
      <c r="E29" s="9" t="s">
        <v>338</v>
      </c>
      <c r="F29" s="9" t="s">
        <v>339</v>
      </c>
      <c r="G29" s="9" t="s">
        <v>340</v>
      </c>
    </row>
    <row r="30" customFormat="false" ht="13.8" hidden="false" customHeight="false" outlineLevel="0" collapsed="false">
      <c r="A30" s="5" t="s">
        <v>44</v>
      </c>
      <c r="B30" s="5" t="s">
        <v>44</v>
      </c>
      <c r="C30" s="5" t="s">
        <v>44</v>
      </c>
      <c r="D30" s="5" t="s">
        <v>44</v>
      </c>
      <c r="E30" s="5" t="s">
        <v>44</v>
      </c>
      <c r="F30" s="5" t="s">
        <v>44</v>
      </c>
      <c r="G30" s="5" t="s">
        <v>44</v>
      </c>
    </row>
    <row r="31" customFormat="false" ht="13.8" hidden="false" customHeight="true" outlineLevel="0" collapsed="false">
      <c r="A31" s="143" t="s">
        <v>322</v>
      </c>
      <c r="B31" s="143"/>
      <c r="C31" s="143"/>
      <c r="D31" s="143"/>
      <c r="E31" s="143"/>
      <c r="F31" s="143"/>
      <c r="G31" s="143"/>
    </row>
    <row r="32" customFormat="false" ht="24.85" hidden="false" customHeight="false" outlineLevel="0" collapsed="false">
      <c r="A32" s="139" t="s">
        <v>323</v>
      </c>
      <c r="B32" s="139" t="s">
        <v>324</v>
      </c>
      <c r="C32" s="103"/>
      <c r="D32" s="103"/>
      <c r="E32" s="103"/>
      <c r="F32" s="103"/>
      <c r="G32" s="103"/>
    </row>
    <row r="33" customFormat="false" ht="24.85" hidden="false" customHeight="true" outlineLevel="0" collapsed="false">
      <c r="A33" s="7" t="s">
        <v>347</v>
      </c>
      <c r="B33" s="7"/>
      <c r="C33" s="103"/>
      <c r="D33" s="103"/>
      <c r="E33" s="103"/>
      <c r="F33" s="103"/>
      <c r="G33" s="103"/>
    </row>
    <row r="34" customFormat="false" ht="13.8" hidden="false" customHeight="false" outlineLevel="0" collapsed="false">
      <c r="A34" s="9" t="s">
        <v>335</v>
      </c>
      <c r="B34" s="5" t="str">
        <f aca="false">B30</f>
        <v>-</v>
      </c>
      <c r="C34" s="103"/>
      <c r="D34" s="103"/>
      <c r="E34" s="103"/>
      <c r="F34" s="103"/>
      <c r="G34" s="103"/>
    </row>
    <row r="35" customFormat="false" ht="13.8" hidden="false" customHeight="false" outlineLevel="0" collapsed="false">
      <c r="A35" s="9" t="s">
        <v>336</v>
      </c>
      <c r="B35" s="5" t="str">
        <f aca="false">C30</f>
        <v>-</v>
      </c>
      <c r="C35" s="103"/>
      <c r="D35" s="103"/>
      <c r="E35" s="103"/>
      <c r="F35" s="103"/>
      <c r="G35" s="103"/>
    </row>
    <row r="36" customFormat="false" ht="13.8" hidden="false" customHeight="false" outlineLevel="0" collapsed="false">
      <c r="A36" s="9" t="s">
        <v>337</v>
      </c>
      <c r="B36" s="5" t="str">
        <f aca="false">D30</f>
        <v>-</v>
      </c>
      <c r="C36" s="146"/>
      <c r="D36" s="146"/>
      <c r="E36" s="146"/>
      <c r="F36" s="146"/>
      <c r="G36" s="103"/>
    </row>
    <row r="37" customFormat="false" ht="13.8" hidden="false" customHeight="false" outlineLevel="0" collapsed="false">
      <c r="A37" s="9" t="s">
        <v>338</v>
      </c>
      <c r="B37" s="5" t="str">
        <f aca="false">E30</f>
        <v>-</v>
      </c>
      <c r="C37" s="146"/>
      <c r="D37" s="146"/>
      <c r="E37" s="146"/>
      <c r="F37" s="146"/>
      <c r="G37" s="103"/>
    </row>
    <row r="38" customFormat="false" ht="13.8" hidden="false" customHeight="false" outlineLevel="0" collapsed="false">
      <c r="A38" s="9" t="s">
        <v>339</v>
      </c>
      <c r="B38" s="5" t="str">
        <f aca="false">F30</f>
        <v>-</v>
      </c>
      <c r="C38" s="146"/>
      <c r="D38" s="146"/>
      <c r="E38" s="146"/>
      <c r="F38" s="146"/>
      <c r="G38" s="103"/>
    </row>
    <row r="39" customFormat="false" ht="24.85" hidden="false" customHeight="false" outlineLevel="0" collapsed="false">
      <c r="A39" s="9" t="s">
        <v>340</v>
      </c>
      <c r="B39" s="5" t="str">
        <f aca="false">G30</f>
        <v>-</v>
      </c>
      <c r="C39" s="146"/>
      <c r="D39" s="146"/>
      <c r="E39" s="146"/>
      <c r="F39" s="146"/>
      <c r="G39" s="103"/>
    </row>
    <row r="40" customFormat="false" ht="13.8" hidden="false" customHeight="false" outlineLevel="0" collapsed="false">
      <c r="A40" s="9" t="s">
        <v>327</v>
      </c>
      <c r="B40" s="5" t="n">
        <f aca="false">SUM(B35:B39)</f>
        <v>0</v>
      </c>
      <c r="C40" s="146"/>
      <c r="D40" s="146"/>
      <c r="E40" s="146"/>
      <c r="F40" s="146"/>
      <c r="G40" s="103"/>
    </row>
    <row r="41" customFormat="false" ht="13.8" hidden="false" customHeight="true" outlineLevel="0" collapsed="false">
      <c r="A41" s="141" t="s">
        <v>44</v>
      </c>
      <c r="B41" s="141"/>
      <c r="C41" s="141"/>
      <c r="D41" s="141"/>
      <c r="E41" s="141"/>
      <c r="F41" s="141"/>
      <c r="G41" s="141"/>
    </row>
    <row r="42" customFormat="false" ht="13.8" hidden="false" customHeight="true" outlineLevel="0" collapsed="false">
      <c r="A42" s="143" t="s">
        <v>331</v>
      </c>
      <c r="B42" s="143"/>
      <c r="C42" s="143"/>
      <c r="D42" s="143"/>
      <c r="E42" s="143"/>
      <c r="F42" s="143"/>
      <c r="G42" s="143"/>
    </row>
    <row r="43" customFormat="false" ht="13.8" hidden="false" customHeight="true" outlineLevel="0" collapsed="false">
      <c r="A43" s="141" t="s">
        <v>332</v>
      </c>
      <c r="B43" s="141"/>
      <c r="C43" s="141"/>
      <c r="D43" s="141"/>
      <c r="E43" s="141"/>
      <c r="F43" s="141"/>
      <c r="G43" s="141"/>
    </row>
    <row r="44" customFormat="false" ht="13.8" hidden="false" customHeight="true" outlineLevel="0" collapsed="false">
      <c r="A44" s="138" t="s">
        <v>349</v>
      </c>
      <c r="B44" s="138"/>
      <c r="C44" s="138"/>
      <c r="D44" s="138"/>
      <c r="E44" s="138"/>
      <c r="F44" s="138"/>
      <c r="G44" s="138"/>
    </row>
    <row r="45" customFormat="false" ht="38.55" hidden="false" customHeight="false" outlineLevel="0" collapsed="false">
      <c r="A45" s="139" t="s">
        <v>350</v>
      </c>
      <c r="B45" s="139" t="s">
        <v>351</v>
      </c>
      <c r="C45" s="139" t="s">
        <v>352</v>
      </c>
      <c r="D45" s="139" t="s">
        <v>353</v>
      </c>
      <c r="E45" s="139" t="s">
        <v>354</v>
      </c>
      <c r="F45" s="139" t="s">
        <v>355</v>
      </c>
      <c r="G45" s="139" t="s">
        <v>356</v>
      </c>
    </row>
    <row r="46" customFormat="false" ht="13.8" hidden="false" customHeight="false" outlineLevel="0" collapsed="false">
      <c r="A46" s="147" t="s">
        <v>44</v>
      </c>
      <c r="B46" s="147" t="s">
        <v>44</v>
      </c>
      <c r="C46" s="147" t="s">
        <v>44</v>
      </c>
      <c r="D46" s="147" t="s">
        <v>44</v>
      </c>
      <c r="E46" s="147" t="s">
        <v>44</v>
      </c>
      <c r="F46" s="147" t="s">
        <v>44</v>
      </c>
      <c r="G46" s="147" t="s">
        <v>44</v>
      </c>
    </row>
    <row r="47" customFormat="false" ht="13.8" hidden="false" customHeight="true" outlineLevel="0" collapsed="false">
      <c r="A47" s="143" t="s">
        <v>322</v>
      </c>
      <c r="B47" s="143"/>
      <c r="C47" s="143"/>
      <c r="D47" s="143"/>
      <c r="E47" s="143"/>
      <c r="F47" s="143"/>
      <c r="G47" s="143"/>
    </row>
    <row r="48" customFormat="false" ht="24.85" hidden="false" customHeight="false" outlineLevel="0" collapsed="false">
      <c r="A48" s="139" t="s">
        <v>323</v>
      </c>
      <c r="B48" s="139" t="s">
        <v>324</v>
      </c>
      <c r="C48" s="137"/>
      <c r="D48" s="137"/>
      <c r="E48" s="137"/>
      <c r="F48" s="137"/>
      <c r="G48" s="137"/>
    </row>
    <row r="49" customFormat="false" ht="13.8" hidden="false" customHeight="true" outlineLevel="0" collapsed="false">
      <c r="A49" s="28" t="s">
        <v>357</v>
      </c>
      <c r="B49" s="28"/>
      <c r="C49" s="137"/>
      <c r="D49" s="137"/>
      <c r="E49" s="137"/>
      <c r="F49" s="137"/>
      <c r="G49" s="137"/>
    </row>
    <row r="50" customFormat="false" ht="13.8" hidden="false" customHeight="false" outlineLevel="0" collapsed="false">
      <c r="A50" s="9" t="s">
        <v>351</v>
      </c>
      <c r="B50" s="5" t="str">
        <f aca="false">B46</f>
        <v>-</v>
      </c>
      <c r="C50" s="137"/>
      <c r="D50" s="137"/>
      <c r="E50" s="137"/>
      <c r="F50" s="137"/>
      <c r="G50" s="137"/>
    </row>
    <row r="51" customFormat="false" ht="13.8" hidden="false" customHeight="false" outlineLevel="0" collapsed="false">
      <c r="A51" s="9" t="s">
        <v>352</v>
      </c>
      <c r="B51" s="5" t="str">
        <f aca="false">C46</f>
        <v>-</v>
      </c>
      <c r="C51" s="137"/>
      <c r="D51" s="137"/>
      <c r="E51" s="137"/>
      <c r="F51" s="137"/>
      <c r="G51" s="137"/>
    </row>
    <row r="52" customFormat="false" ht="24.85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7"/>
      <c r="D52" s="137"/>
      <c r="E52" s="137"/>
      <c r="F52" s="137"/>
      <c r="G52" s="137"/>
    </row>
    <row r="53" customFormat="false" ht="13.8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7"/>
      <c r="D53" s="137"/>
      <c r="E53" s="137"/>
      <c r="F53" s="137"/>
      <c r="G53" s="137"/>
    </row>
    <row r="54" customFormat="false" ht="13.8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7"/>
      <c r="D54" s="137"/>
      <c r="E54" s="137"/>
      <c r="F54" s="137"/>
      <c r="G54" s="137"/>
    </row>
    <row r="55" customFormat="false" ht="24.85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7"/>
      <c r="D55" s="137"/>
      <c r="E55" s="137"/>
      <c r="F55" s="137"/>
      <c r="G55" s="137"/>
    </row>
    <row r="56" customFormat="false" ht="13.8" hidden="false" customHeight="true" outlineLevel="0" collapsed="false">
      <c r="A56" s="143" t="s">
        <v>331</v>
      </c>
      <c r="B56" s="143"/>
      <c r="C56" s="143"/>
      <c r="D56" s="143"/>
      <c r="E56" s="143"/>
      <c r="F56" s="143"/>
      <c r="G56" s="143"/>
    </row>
    <row r="57" customFormat="false" ht="13.8" hidden="false" customHeight="true" outlineLevel="0" collapsed="false">
      <c r="A57" s="141" t="s">
        <v>332</v>
      </c>
      <c r="B57" s="141"/>
      <c r="C57" s="141"/>
      <c r="D57" s="141"/>
      <c r="E57" s="141"/>
      <c r="F57" s="141"/>
      <c r="G57" s="141"/>
    </row>
    <row r="58" customFormat="false" ht="13.8" hidden="false" customHeight="true" outlineLevel="0" collapsed="false">
      <c r="A58" s="138" t="s">
        <v>359</v>
      </c>
      <c r="B58" s="138"/>
      <c r="C58" s="138"/>
      <c r="D58" s="138"/>
      <c r="E58" s="138"/>
      <c r="F58" s="138"/>
      <c r="G58" s="138"/>
    </row>
    <row r="59" customFormat="false" ht="50.95" hidden="false" customHeight="false" outlineLevel="0" collapsed="false">
      <c r="A59" s="139" t="s">
        <v>360</v>
      </c>
      <c r="B59" s="139" t="s">
        <v>351</v>
      </c>
      <c r="C59" s="139" t="s">
        <v>352</v>
      </c>
      <c r="D59" s="139" t="s">
        <v>353</v>
      </c>
      <c r="E59" s="139" t="s">
        <v>354</v>
      </c>
      <c r="F59" s="139" t="s">
        <v>355</v>
      </c>
      <c r="G59" s="139" t="s">
        <v>356</v>
      </c>
    </row>
    <row r="60" customFormat="false" ht="13.8" hidden="false" customHeight="false" outlineLevel="0" collapsed="false">
      <c r="A60" s="5" t="s">
        <v>44</v>
      </c>
      <c r="B60" s="5" t="s">
        <v>44</v>
      </c>
      <c r="C60" s="5" t="s">
        <v>44</v>
      </c>
      <c r="D60" s="5" t="s">
        <v>44</v>
      </c>
      <c r="E60" s="5" t="s">
        <v>44</v>
      </c>
      <c r="F60" s="5" t="s">
        <v>44</v>
      </c>
      <c r="G60" s="5" t="s">
        <v>44</v>
      </c>
    </row>
    <row r="61" customFormat="false" ht="13.8" hidden="false" customHeight="true" outlineLevel="0" collapsed="false">
      <c r="A61" s="143" t="s">
        <v>322</v>
      </c>
      <c r="B61" s="143"/>
      <c r="C61" s="143"/>
      <c r="D61" s="143"/>
      <c r="E61" s="143"/>
      <c r="F61" s="143"/>
      <c r="G61" s="143"/>
    </row>
    <row r="62" customFormat="false" ht="24.85" hidden="false" customHeight="false" outlineLevel="0" collapsed="false">
      <c r="A62" s="165" t="s">
        <v>323</v>
      </c>
      <c r="B62" s="165" t="s">
        <v>324</v>
      </c>
      <c r="C62" s="103"/>
      <c r="D62" s="103"/>
      <c r="E62" s="103"/>
      <c r="F62" s="103"/>
      <c r="G62" s="103"/>
    </row>
    <row r="63" customFormat="false" ht="13.8" hidden="false" customHeight="false" outlineLevel="0" collapsed="false">
      <c r="A63" s="121" t="s">
        <v>357</v>
      </c>
      <c r="B63" s="121"/>
      <c r="C63" s="103"/>
      <c r="D63" s="103"/>
      <c r="E63" s="103"/>
      <c r="F63" s="103"/>
      <c r="G63" s="103"/>
    </row>
    <row r="64" customFormat="false" ht="13.8" hidden="false" customHeight="false" outlineLevel="0" collapsed="false">
      <c r="A64" s="9" t="s">
        <v>351</v>
      </c>
      <c r="B64" s="5" t="s">
        <v>44</v>
      </c>
      <c r="C64" s="103"/>
      <c r="D64" s="103"/>
      <c r="E64" s="103"/>
      <c r="F64" s="103"/>
      <c r="G64" s="103"/>
    </row>
    <row r="65" customFormat="false" ht="13.8" hidden="false" customHeight="false" outlineLevel="0" collapsed="false">
      <c r="A65" s="9" t="s">
        <v>352</v>
      </c>
      <c r="B65" s="5" t="s">
        <v>44</v>
      </c>
      <c r="C65" s="103"/>
      <c r="D65" s="103"/>
      <c r="E65" s="103"/>
      <c r="F65" s="103"/>
      <c r="G65" s="103"/>
    </row>
    <row r="66" customFormat="false" ht="24.85" hidden="false" customHeight="false" outlineLevel="0" collapsed="false">
      <c r="A66" s="9" t="str">
        <f aca="false">D59</f>
        <v>Златоглазки</v>
      </c>
      <c r="B66" s="5" t="s">
        <v>44</v>
      </c>
      <c r="C66" s="103"/>
      <c r="D66" s="103"/>
      <c r="E66" s="103"/>
      <c r="F66" s="103"/>
      <c r="G66" s="103"/>
    </row>
    <row r="67" customFormat="false" ht="13.8" hidden="false" customHeight="false" outlineLevel="0" collapsed="false">
      <c r="A67" s="9" t="str">
        <f aca="false">E59</f>
        <v>Комары</v>
      </c>
      <c r="B67" s="5" t="s">
        <v>44</v>
      </c>
      <c r="C67" s="103"/>
      <c r="D67" s="103"/>
      <c r="E67" s="103"/>
      <c r="F67" s="103"/>
      <c r="G67" s="103"/>
    </row>
    <row r="68" customFormat="false" ht="13.8" hidden="false" customHeight="false" outlineLevel="0" collapsed="false">
      <c r="A68" s="9" t="str">
        <f aca="false">F59</f>
        <v>Осы</v>
      </c>
      <c r="B68" s="5" t="s">
        <v>44</v>
      </c>
      <c r="C68" s="103"/>
      <c r="D68" s="103"/>
      <c r="E68" s="103"/>
      <c r="F68" s="103"/>
      <c r="G68" s="103"/>
    </row>
    <row r="69" customFormat="false" ht="24.85" hidden="false" customHeight="false" outlineLevel="0" collapsed="false">
      <c r="A69" s="9" t="str">
        <f aca="false">G59</f>
        <v>Пищевая моль</v>
      </c>
      <c r="B69" s="5" t="s">
        <v>44</v>
      </c>
      <c r="C69" s="103"/>
      <c r="D69" s="103"/>
      <c r="E69" s="103"/>
      <c r="F69" s="103"/>
      <c r="G69" s="103"/>
    </row>
    <row r="70" customFormat="false" ht="13.8" hidden="false" customHeight="false" outlineLevel="0" collapsed="false">
      <c r="A70" s="141" t="s">
        <v>44</v>
      </c>
      <c r="B70" s="151"/>
      <c r="C70" s="151"/>
      <c r="D70" s="151"/>
      <c r="E70" s="151"/>
      <c r="F70" s="151"/>
      <c r="G70" s="152"/>
    </row>
    <row r="71" customFormat="false" ht="13.8" hidden="false" customHeight="true" outlineLevel="0" collapsed="false">
      <c r="A71" s="143" t="s">
        <v>331</v>
      </c>
      <c r="B71" s="143"/>
      <c r="C71" s="143"/>
      <c r="D71" s="143"/>
      <c r="E71" s="143"/>
      <c r="F71" s="143"/>
      <c r="G71" s="143"/>
    </row>
    <row r="72" customFormat="false" ht="13.8" hidden="false" customHeight="true" outlineLevel="0" collapsed="false">
      <c r="A72" s="141" t="s">
        <v>332</v>
      </c>
      <c r="B72" s="141"/>
      <c r="C72" s="141"/>
      <c r="D72" s="141"/>
      <c r="E72" s="141"/>
      <c r="F72" s="141"/>
      <c r="G72" s="141"/>
    </row>
    <row r="73" customFormat="false" ht="13.8" hidden="false" customHeight="true" outlineLevel="0" collapsed="false">
      <c r="A73" s="138" t="s">
        <v>364</v>
      </c>
      <c r="B73" s="138"/>
      <c r="C73" s="138"/>
      <c r="D73" s="138"/>
      <c r="E73" s="138"/>
      <c r="F73" s="138"/>
      <c r="G73" s="138"/>
    </row>
    <row r="74" customFormat="false" ht="50.95" hidden="false" customHeight="true" outlineLevel="0" collapsed="false">
      <c r="A74" s="139" t="s">
        <v>365</v>
      </c>
      <c r="B74" s="139"/>
      <c r="C74" s="139" t="s">
        <v>404</v>
      </c>
      <c r="D74" s="139" t="s">
        <v>49</v>
      </c>
      <c r="E74" s="139" t="s">
        <v>367</v>
      </c>
      <c r="F74" s="139"/>
      <c r="G74" s="139" t="s">
        <v>402</v>
      </c>
    </row>
    <row r="75" customFormat="false" ht="13.8" hidden="false" customHeight="true" outlineLevel="0" collapsed="false">
      <c r="A75" s="7" t="s">
        <v>369</v>
      </c>
      <c r="B75" s="7"/>
      <c r="C75" s="154" t="s">
        <v>443</v>
      </c>
      <c r="D75" s="7" t="s">
        <v>370</v>
      </c>
      <c r="E75" s="7" t="s">
        <v>371</v>
      </c>
      <c r="F75" s="7"/>
      <c r="G75" s="155" t="n">
        <f aca="false">16*0.002</f>
        <v>0.032</v>
      </c>
    </row>
    <row r="76" customFormat="false" ht="49.75" hidden="false" customHeight="false" outlineLevel="0" collapsed="false">
      <c r="A76" s="7"/>
      <c r="B76" s="7"/>
      <c r="C76" s="145" t="s">
        <v>442</v>
      </c>
      <c r="D76" s="7"/>
      <c r="E76" s="7"/>
      <c r="F76" s="7"/>
      <c r="G76" s="155"/>
    </row>
    <row r="77" customFormat="false" ht="13.8" hidden="false" customHeight="true" outlineLevel="0" collapsed="false">
      <c r="A77" s="2" t="s">
        <v>372</v>
      </c>
      <c r="B77" s="2"/>
      <c r="C77" s="14" t="s">
        <v>44</v>
      </c>
      <c r="D77" s="218" t="s">
        <v>44</v>
      </c>
      <c r="E77" s="7" t="s">
        <v>44</v>
      </c>
      <c r="F77" s="7"/>
      <c r="G77" s="114" t="s">
        <v>44</v>
      </c>
    </row>
    <row r="78" customFormat="false" ht="13.8" hidden="false" customHeight="false" outlineLevel="0" collapsed="false">
      <c r="A78" s="2"/>
      <c r="B78" s="2"/>
      <c r="C78" s="166" t="s">
        <v>44</v>
      </c>
      <c r="D78" s="218"/>
      <c r="E78" s="7"/>
      <c r="F78" s="7"/>
      <c r="G78" s="114"/>
    </row>
    <row r="79" customFormat="false" ht="24.85" hidden="false" customHeight="true" outlineLevel="0" collapsed="false">
      <c r="A79" s="2" t="s">
        <v>358</v>
      </c>
      <c r="B79" s="2"/>
      <c r="C79" s="158" t="s">
        <v>44</v>
      </c>
      <c r="D79" s="5" t="s">
        <v>44</v>
      </c>
      <c r="E79" s="7" t="s">
        <v>44</v>
      </c>
      <c r="F79" s="7"/>
      <c r="G79" s="5" t="s">
        <v>44</v>
      </c>
    </row>
    <row r="80" customFormat="false" ht="13.8" hidden="false" customHeight="true" outlineLevel="0" collapsed="false">
      <c r="A80" s="7" t="s">
        <v>374</v>
      </c>
      <c r="B80" s="7"/>
      <c r="C80" s="158" t="s">
        <v>44</v>
      </c>
      <c r="D80" s="7" t="s">
        <v>44</v>
      </c>
      <c r="E80" s="7" t="s">
        <v>44</v>
      </c>
      <c r="F80" s="7"/>
      <c r="G80" s="7" t="s">
        <v>44</v>
      </c>
    </row>
    <row r="81" customFormat="false" ht="13.8" hidden="false" customHeight="false" outlineLevel="0" collapsed="false">
      <c r="A81" s="7"/>
      <c r="B81" s="7"/>
      <c r="C81" s="158" t="s">
        <v>44</v>
      </c>
      <c r="D81" s="7"/>
      <c r="E81" s="7"/>
      <c r="F81" s="7"/>
      <c r="G81" s="7"/>
    </row>
    <row r="82" customFormat="false" ht="13.8" hidden="false" customHeight="true" outlineLevel="0" collapsed="false">
      <c r="A82" s="2" t="s">
        <v>375</v>
      </c>
      <c r="B82" s="2"/>
      <c r="C82" s="219" t="s">
        <v>44</v>
      </c>
      <c r="D82" s="28" t="s">
        <v>44</v>
      </c>
      <c r="E82" s="28" t="s">
        <v>44</v>
      </c>
      <c r="F82" s="28"/>
      <c r="G82" s="28" t="s">
        <v>44</v>
      </c>
    </row>
    <row r="83" customFormat="false" ht="13.8" hidden="false" customHeight="false" outlineLevel="0" collapsed="false">
      <c r="A83" s="2"/>
      <c r="B83" s="2"/>
      <c r="C83" s="219" t="s">
        <v>44</v>
      </c>
      <c r="D83" s="28"/>
      <c r="E83" s="28"/>
      <c r="F83" s="28"/>
      <c r="G83" s="28"/>
    </row>
    <row r="84" customFormat="false" ht="13.8" hidden="false" customHeight="true" outlineLevel="0" collapsed="false">
      <c r="A84" s="159" t="s">
        <v>376</v>
      </c>
      <c r="B84" s="159"/>
      <c r="C84" s="28" t="s">
        <v>44</v>
      </c>
      <c r="D84" s="28" t="s">
        <v>44</v>
      </c>
      <c r="E84" s="28" t="s">
        <v>44</v>
      </c>
      <c r="F84" s="28"/>
      <c r="G84" s="28" t="s">
        <v>44</v>
      </c>
    </row>
    <row r="85" customFormat="false" ht="13.8" hidden="false" customHeight="false" outlineLevel="0" collapsed="false">
      <c r="A85" s="159"/>
      <c r="B85" s="159"/>
      <c r="C85" s="28"/>
      <c r="D85" s="28"/>
      <c r="E85" s="28"/>
      <c r="F85" s="28"/>
      <c r="G85" s="28"/>
    </row>
    <row r="86" customFormat="false" ht="13.8" hidden="false" customHeight="true" outlineLevel="0" collapsed="false">
      <c r="A86" s="28" t="s">
        <v>377</v>
      </c>
      <c r="B86" s="28"/>
      <c r="C86" s="219" t="s">
        <v>44</v>
      </c>
      <c r="D86" s="28" t="s">
        <v>44</v>
      </c>
      <c r="E86" s="28" t="s">
        <v>44</v>
      </c>
      <c r="F86" s="28"/>
      <c r="G86" s="28" t="s">
        <v>44</v>
      </c>
    </row>
    <row r="87" customFormat="false" ht="13.8" hidden="false" customHeight="false" outlineLevel="0" collapsed="false">
      <c r="A87" s="28"/>
      <c r="B87" s="28"/>
      <c r="C87" s="219" t="s">
        <v>44</v>
      </c>
      <c r="D87" s="28"/>
      <c r="E87" s="28"/>
      <c r="F87" s="28"/>
      <c r="G87" s="28"/>
    </row>
    <row r="88" customFormat="false" ht="13.8" hidden="false" customHeight="true" outlineLevel="0" collapsed="false">
      <c r="A88" s="138" t="s">
        <v>380</v>
      </c>
      <c r="B88" s="138"/>
      <c r="C88" s="138"/>
      <c r="D88" s="138"/>
      <c r="E88" s="138"/>
      <c r="F88" s="138"/>
      <c r="G88" s="138"/>
    </row>
    <row r="89" customFormat="false" ht="24.85" hidden="false" customHeight="true" outlineLevel="0" collapsed="false">
      <c r="A89" s="141" t="s">
        <v>381</v>
      </c>
      <c r="B89" s="141"/>
      <c r="C89" s="141"/>
      <c r="D89" s="141"/>
      <c r="E89" s="141"/>
      <c r="F89" s="7" t="s">
        <v>44</v>
      </c>
      <c r="G89" s="7"/>
    </row>
    <row r="90" customFormat="false" ht="13.8" hidden="false" customHeight="true" outlineLevel="0" collapsed="false">
      <c r="A90" s="141" t="s">
        <v>382</v>
      </c>
      <c r="B90" s="141"/>
      <c r="C90" s="141"/>
      <c r="D90" s="141"/>
      <c r="E90" s="141"/>
      <c r="F90" s="7" t="str">
        <f aca="false">F89</f>
        <v>-</v>
      </c>
      <c r="G90" s="7"/>
    </row>
    <row r="91" customFormat="false" ht="13.8" hidden="false" customHeight="true" outlineLevel="0" collapsed="false">
      <c r="A91" s="160" t="s">
        <v>383</v>
      </c>
      <c r="B91" s="160"/>
      <c r="C91" s="160"/>
      <c r="D91" s="160"/>
      <c r="E91" s="160"/>
      <c r="F91" s="7" t="s">
        <v>44</v>
      </c>
      <c r="G91" s="7"/>
    </row>
    <row r="92" customFormat="false" ht="13.8" hidden="false" customHeight="true" outlineLevel="0" collapsed="false">
      <c r="A92" s="141" t="s">
        <v>384</v>
      </c>
      <c r="B92" s="141"/>
      <c r="C92" s="141"/>
      <c r="D92" s="141"/>
      <c r="E92" s="141"/>
      <c r="F92" s="98" t="s">
        <v>385</v>
      </c>
      <c r="G92" s="98"/>
    </row>
    <row r="93" customFormat="false" ht="13.8" hidden="false" customHeight="true" outlineLevel="0" collapsed="false">
      <c r="A93" s="138" t="s">
        <v>386</v>
      </c>
      <c r="B93" s="138"/>
      <c r="C93" s="138"/>
      <c r="D93" s="138"/>
      <c r="E93" s="138"/>
      <c r="F93" s="138"/>
      <c r="G93" s="138"/>
    </row>
    <row r="94" customFormat="false" ht="37.3" hidden="false" customHeight="true" outlineLevel="0" collapsed="false">
      <c r="A94" s="9" t="s">
        <v>387</v>
      </c>
      <c r="B94" s="9"/>
      <c r="C94" s="9"/>
      <c r="D94" s="9"/>
      <c r="E94" s="9"/>
      <c r="F94" s="9"/>
      <c r="G94" s="9"/>
    </row>
    <row r="95" customFormat="false" ht="13.8" hidden="false" customHeight="true" outlineLevel="0" collapsed="false">
      <c r="A95" s="98" t="s">
        <v>388</v>
      </c>
      <c r="B95" s="98"/>
      <c r="C95" s="98"/>
      <c r="D95" s="98" t="s">
        <v>389</v>
      </c>
      <c r="E95" s="98"/>
      <c r="F95" s="98"/>
      <c r="G95" s="98"/>
    </row>
    <row r="96" customFormat="false" ht="13.8" hidden="false" customHeight="false" outlineLevel="0" collapsed="false">
      <c r="A96" s="98"/>
      <c r="B96" s="98"/>
      <c r="C96" s="98"/>
      <c r="D96" s="98"/>
      <c r="E96" s="98"/>
      <c r="F96" s="98"/>
      <c r="G96" s="98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0.886111111111111" bottom="0.886111111111111" header="0.7875" footer="0.787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7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453125" defaultRowHeight="14.25" zeroHeight="false" outlineLevelRow="0" outlineLevelCol="0"/>
  <cols>
    <col collapsed="false" customWidth="true" hidden="false" outlineLevel="0" max="1" min="1" style="31" width="13.78"/>
    <col collapsed="false" customWidth="true" hidden="false" outlineLevel="0" max="2" min="2" style="32" width="10.2"/>
    <col collapsed="false" customWidth="true" hidden="false" outlineLevel="0" max="3" min="3" style="31" width="8"/>
    <col collapsed="false" customWidth="true" hidden="false" outlineLevel="0" max="4" min="4" style="31" width="7.39"/>
    <col collapsed="false" customWidth="true" hidden="false" outlineLevel="0" max="5" min="5" style="31" width="8.98"/>
    <col collapsed="false" customWidth="true" hidden="false" outlineLevel="0" max="6" min="6" style="31" width="6.16"/>
    <col collapsed="false" customWidth="true" hidden="false" outlineLevel="0" max="7" min="7" style="33" width="5.54"/>
    <col collapsed="false" customWidth="true" hidden="false" outlineLevel="0" max="8" min="8" style="33" width="17.84"/>
    <col collapsed="false" customWidth="true" hidden="false" outlineLevel="0" max="9" min="9" style="33" width="19.93"/>
    <col collapsed="false" customWidth="true" hidden="false" outlineLevel="0" max="10" min="10" style="34" width="27.69"/>
    <col collapsed="false" customWidth="false" hidden="false" outlineLevel="0" max="257" min="11" style="31" width="10.46"/>
    <col collapsed="false" customWidth="false" hidden="false" outlineLevel="0" max="1024" min="258" style="1" width="10.46"/>
  </cols>
  <sheetData>
    <row r="1" customFormat="false" ht="13.5" hidden="false" customHeight="true" outlineLevel="0" collapsed="false">
      <c r="A1" s="35" t="s">
        <v>56</v>
      </c>
      <c r="B1" s="35"/>
      <c r="C1" s="35"/>
      <c r="D1" s="35"/>
      <c r="E1" s="35"/>
      <c r="F1" s="35"/>
      <c r="G1" s="35"/>
      <c r="H1" s="35"/>
      <c r="I1" s="35"/>
      <c r="J1" s="35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  <c r="IR1" s="36"/>
      <c r="IS1" s="36"/>
      <c r="IT1" s="36"/>
      <c r="IU1" s="36"/>
      <c r="IV1" s="36"/>
      <c r="IW1" s="36"/>
    </row>
    <row r="2" customFormat="false" ht="13.5" hidden="false" customHeight="true" outlineLevel="0" collapsed="false">
      <c r="A2" s="37" t="s">
        <v>57</v>
      </c>
      <c r="B2" s="37" t="s">
        <v>58</v>
      </c>
      <c r="C2" s="32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</row>
    <row r="3" customFormat="false" ht="13.5" hidden="false" customHeight="true" outlineLevel="0" collapsed="false">
      <c r="A3" s="38" t="s">
        <v>59</v>
      </c>
      <c r="B3" s="39" t="s">
        <v>60</v>
      </c>
      <c r="C3" s="39" t="s">
        <v>61</v>
      </c>
      <c r="D3" s="40" t="s">
        <v>62</v>
      </c>
      <c r="E3" s="40" t="s">
        <v>63</v>
      </c>
      <c r="F3" s="40"/>
      <c r="G3" s="40"/>
      <c r="H3" s="40"/>
      <c r="I3" s="40"/>
      <c r="J3" s="40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S3" s="36"/>
      <c r="GT3" s="36"/>
      <c r="GU3" s="36"/>
      <c r="GV3" s="36"/>
      <c r="GW3" s="36"/>
      <c r="GX3" s="36"/>
      <c r="GY3" s="36"/>
      <c r="GZ3" s="36"/>
      <c r="HA3" s="36"/>
      <c r="HB3" s="36"/>
      <c r="HC3" s="36"/>
      <c r="HD3" s="36"/>
      <c r="HE3" s="36"/>
      <c r="HF3" s="36"/>
      <c r="HG3" s="36"/>
      <c r="HH3" s="36"/>
      <c r="HI3" s="36"/>
      <c r="HJ3" s="36"/>
      <c r="HK3" s="36"/>
      <c r="HL3" s="36"/>
      <c r="HM3" s="36"/>
      <c r="HN3" s="36"/>
      <c r="HO3" s="36"/>
      <c r="HP3" s="36"/>
      <c r="HQ3" s="36"/>
      <c r="HR3" s="36"/>
      <c r="HS3" s="36"/>
      <c r="HT3" s="36"/>
      <c r="HU3" s="36"/>
      <c r="HV3" s="36"/>
      <c r="HW3" s="36"/>
      <c r="HX3" s="36"/>
      <c r="HY3" s="36"/>
      <c r="HZ3" s="36"/>
      <c r="IA3" s="36"/>
      <c r="IB3" s="36"/>
      <c r="IC3" s="36"/>
      <c r="ID3" s="36"/>
      <c r="IE3" s="36"/>
      <c r="IF3" s="36"/>
      <c r="IG3" s="36"/>
      <c r="IH3" s="36"/>
      <c r="II3" s="36"/>
      <c r="IJ3" s="36"/>
      <c r="IK3" s="36"/>
      <c r="IL3" s="36"/>
      <c r="IM3" s="36"/>
      <c r="IN3" s="36"/>
      <c r="IO3" s="36"/>
      <c r="IP3" s="36"/>
      <c r="IQ3" s="36"/>
      <c r="IR3" s="36"/>
      <c r="IS3" s="36"/>
      <c r="IT3" s="36"/>
      <c r="IU3" s="36"/>
      <c r="IV3" s="36"/>
      <c r="IW3" s="36"/>
    </row>
    <row r="4" customFormat="false" ht="13.5" hidden="false" customHeight="true" outlineLevel="0" collapsed="false">
      <c r="A4" s="38"/>
      <c r="B4" s="38"/>
      <c r="C4" s="38"/>
      <c r="D4" s="40"/>
      <c r="E4" s="39" t="s">
        <v>64</v>
      </c>
      <c r="F4" s="40" t="s">
        <v>65</v>
      </c>
      <c r="G4" s="40"/>
      <c r="H4" s="38" t="s">
        <v>66</v>
      </c>
      <c r="I4" s="38" t="s">
        <v>67</v>
      </c>
      <c r="J4" s="39" t="s">
        <v>68</v>
      </c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  <c r="FH4" s="36"/>
      <c r="FI4" s="36"/>
      <c r="FJ4" s="36"/>
      <c r="FK4" s="36"/>
      <c r="FL4" s="36"/>
      <c r="FM4" s="36"/>
      <c r="FN4" s="36"/>
      <c r="FO4" s="36"/>
      <c r="FP4" s="36"/>
      <c r="FQ4" s="36"/>
      <c r="FR4" s="36"/>
      <c r="FS4" s="36"/>
      <c r="FT4" s="36"/>
      <c r="FU4" s="36"/>
      <c r="FV4" s="36"/>
      <c r="FW4" s="36"/>
      <c r="FX4" s="36"/>
      <c r="FY4" s="36"/>
      <c r="FZ4" s="36"/>
      <c r="GA4" s="36"/>
      <c r="GB4" s="36"/>
      <c r="GC4" s="36"/>
      <c r="GD4" s="36"/>
      <c r="GE4" s="36"/>
      <c r="GF4" s="36"/>
      <c r="GG4" s="36"/>
      <c r="GH4" s="36"/>
      <c r="GI4" s="36"/>
      <c r="GJ4" s="36"/>
      <c r="GK4" s="36"/>
      <c r="GL4" s="36"/>
      <c r="GM4" s="36"/>
      <c r="GN4" s="36"/>
      <c r="GO4" s="36"/>
      <c r="GP4" s="36"/>
      <c r="GQ4" s="36"/>
      <c r="GR4" s="36"/>
      <c r="GS4" s="36"/>
      <c r="GT4" s="36"/>
      <c r="GU4" s="36"/>
      <c r="GV4" s="36"/>
      <c r="GW4" s="36"/>
      <c r="GX4" s="36"/>
      <c r="GY4" s="36"/>
      <c r="GZ4" s="36"/>
      <c r="HA4" s="36"/>
      <c r="HB4" s="36"/>
      <c r="HC4" s="36"/>
      <c r="HD4" s="36"/>
      <c r="HE4" s="36"/>
      <c r="HF4" s="36"/>
      <c r="HG4" s="36"/>
      <c r="HH4" s="36"/>
      <c r="HI4" s="36"/>
      <c r="HJ4" s="36"/>
      <c r="HK4" s="36"/>
      <c r="HL4" s="36"/>
      <c r="HM4" s="36"/>
      <c r="HN4" s="36"/>
      <c r="HO4" s="36"/>
      <c r="HP4" s="36"/>
      <c r="HQ4" s="36"/>
      <c r="HR4" s="36"/>
      <c r="HS4" s="36"/>
      <c r="HT4" s="36"/>
      <c r="HU4" s="36"/>
      <c r="HV4" s="36"/>
      <c r="HW4" s="36"/>
      <c r="HX4" s="36"/>
      <c r="HY4" s="36"/>
      <c r="HZ4" s="36"/>
      <c r="IA4" s="36"/>
      <c r="IB4" s="36"/>
      <c r="IC4" s="36"/>
      <c r="ID4" s="36"/>
      <c r="IE4" s="36"/>
      <c r="IF4" s="36"/>
      <c r="IG4" s="36"/>
      <c r="IH4" s="36"/>
      <c r="II4" s="36"/>
      <c r="IJ4" s="36"/>
      <c r="IK4" s="36"/>
      <c r="IL4" s="36"/>
      <c r="IM4" s="36"/>
      <c r="IN4" s="36"/>
      <c r="IO4" s="36"/>
      <c r="IP4" s="36"/>
      <c r="IQ4" s="36"/>
      <c r="IR4" s="36"/>
      <c r="IS4" s="36"/>
      <c r="IT4" s="36"/>
      <c r="IU4" s="36"/>
      <c r="IV4" s="36"/>
      <c r="IW4" s="36"/>
    </row>
    <row r="5" customFormat="false" ht="36" hidden="false" customHeight="true" outlineLevel="0" collapsed="false">
      <c r="A5" s="38"/>
      <c r="B5" s="38"/>
      <c r="C5" s="38"/>
      <c r="D5" s="38"/>
      <c r="E5" s="38"/>
      <c r="F5" s="39" t="s">
        <v>69</v>
      </c>
      <c r="G5" s="39" t="s">
        <v>70</v>
      </c>
      <c r="H5" s="38"/>
      <c r="I5" s="38"/>
      <c r="J5" s="39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/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6"/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  <c r="IO5" s="36"/>
      <c r="IP5" s="36"/>
      <c r="IQ5" s="36"/>
      <c r="IR5" s="36"/>
      <c r="IS5" s="36"/>
      <c r="IT5" s="36"/>
      <c r="IU5" s="36"/>
      <c r="IV5" s="36"/>
      <c r="IW5" s="36"/>
    </row>
    <row r="6" customFormat="false" ht="12" hidden="false" customHeight="true" outlineLevel="0" collapsed="false">
      <c r="A6" s="38"/>
      <c r="B6" s="38"/>
      <c r="C6" s="38"/>
      <c r="D6" s="38"/>
      <c r="E6" s="38"/>
      <c r="F6" s="39"/>
      <c r="G6" s="39"/>
      <c r="H6" s="38"/>
      <c r="I6" s="38"/>
      <c r="J6" s="39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6"/>
      <c r="EA6" s="36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  <c r="FH6" s="36"/>
      <c r="FI6" s="36"/>
      <c r="FJ6" s="36"/>
      <c r="FK6" s="36"/>
      <c r="FL6" s="36"/>
      <c r="FM6" s="36"/>
      <c r="FN6" s="36"/>
      <c r="FO6" s="36"/>
      <c r="FP6" s="36"/>
      <c r="FQ6" s="36"/>
      <c r="FR6" s="36"/>
      <c r="FS6" s="36"/>
      <c r="FT6" s="36"/>
      <c r="FU6" s="36"/>
      <c r="FV6" s="36"/>
      <c r="FW6" s="36"/>
      <c r="FX6" s="36"/>
      <c r="FY6" s="36"/>
      <c r="FZ6" s="36"/>
      <c r="GA6" s="36"/>
      <c r="GB6" s="36"/>
      <c r="GC6" s="36"/>
      <c r="GD6" s="36"/>
      <c r="GE6" s="36"/>
      <c r="GF6" s="36"/>
      <c r="GG6" s="36"/>
      <c r="GH6" s="36"/>
      <c r="GI6" s="36"/>
      <c r="GJ6" s="36"/>
      <c r="GK6" s="36"/>
      <c r="GL6" s="36"/>
      <c r="GM6" s="36"/>
      <c r="GN6" s="36"/>
      <c r="GO6" s="36"/>
      <c r="GP6" s="36"/>
      <c r="GQ6" s="36"/>
      <c r="GR6" s="36"/>
      <c r="GS6" s="36"/>
      <c r="GT6" s="36"/>
      <c r="GU6" s="36"/>
      <c r="GV6" s="36"/>
      <c r="GW6" s="36"/>
      <c r="GX6" s="36"/>
      <c r="GY6" s="36"/>
      <c r="GZ6" s="36"/>
      <c r="HA6" s="36"/>
      <c r="HB6" s="36"/>
      <c r="HC6" s="36"/>
      <c r="HD6" s="36"/>
      <c r="HE6" s="36"/>
      <c r="HF6" s="36"/>
      <c r="HG6" s="36"/>
      <c r="HH6" s="36"/>
      <c r="HI6" s="36"/>
      <c r="HJ6" s="36"/>
      <c r="HK6" s="36"/>
      <c r="HL6" s="36"/>
      <c r="HM6" s="36"/>
      <c r="HN6" s="36"/>
      <c r="HO6" s="36"/>
      <c r="HP6" s="36"/>
      <c r="HQ6" s="36"/>
      <c r="HR6" s="36"/>
      <c r="HS6" s="36"/>
      <c r="HT6" s="36"/>
      <c r="HU6" s="36"/>
      <c r="HV6" s="36"/>
      <c r="HW6" s="36"/>
      <c r="HX6" s="36"/>
      <c r="HY6" s="36"/>
      <c r="HZ6" s="36"/>
      <c r="IA6" s="36"/>
      <c r="IB6" s="36"/>
      <c r="IC6" s="36"/>
      <c r="ID6" s="36"/>
      <c r="IE6" s="36"/>
      <c r="IF6" s="36"/>
      <c r="IG6" s="36"/>
      <c r="IH6" s="36"/>
      <c r="II6" s="36"/>
      <c r="IJ6" s="36"/>
      <c r="IK6" s="36"/>
      <c r="IL6" s="36"/>
      <c r="IM6" s="36"/>
      <c r="IN6" s="36"/>
      <c r="IO6" s="36"/>
      <c r="IP6" s="36"/>
      <c r="IQ6" s="36"/>
      <c r="IR6" s="36"/>
      <c r="IS6" s="36"/>
      <c r="IT6" s="36"/>
      <c r="IU6" s="36"/>
      <c r="IV6" s="36"/>
      <c r="IW6" s="36"/>
    </row>
    <row r="7" customFormat="false" ht="24" hidden="false" customHeight="true" outlineLevel="0" collapsed="false">
      <c r="A7" s="38" t="s">
        <v>71</v>
      </c>
      <c r="B7" s="38" t="n">
        <v>1.2</v>
      </c>
      <c r="C7" s="38" t="s">
        <v>72</v>
      </c>
      <c r="D7" s="38" t="s">
        <v>73</v>
      </c>
      <c r="E7" s="38" t="n">
        <v>0</v>
      </c>
      <c r="F7" s="39" t="s">
        <v>74</v>
      </c>
      <c r="G7" s="41" t="n">
        <v>2</v>
      </c>
      <c r="H7" s="39" t="n">
        <v>0</v>
      </c>
      <c r="I7" s="39" t="s">
        <v>44</v>
      </c>
      <c r="J7" s="38" t="s">
        <v>75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6"/>
      <c r="IQ7" s="36"/>
      <c r="IR7" s="36"/>
      <c r="IS7" s="36"/>
      <c r="IT7" s="36"/>
      <c r="IU7" s="36"/>
      <c r="IV7" s="36"/>
      <c r="IW7" s="36"/>
    </row>
    <row r="8" customFormat="false" ht="24" hidden="false" customHeight="true" outlineLevel="0" collapsed="false">
      <c r="A8" s="38" t="s">
        <v>76</v>
      </c>
      <c r="B8" s="38" t="s">
        <v>77</v>
      </c>
      <c r="C8" s="38" t="s">
        <v>72</v>
      </c>
      <c r="D8" s="38" t="str">
        <f aca="false">'контрол лист'!D7</f>
        <v>КИУ</v>
      </c>
      <c r="E8" s="38" t="n">
        <v>0</v>
      </c>
      <c r="F8" s="39" t="s">
        <v>74</v>
      </c>
      <c r="G8" s="42" t="n">
        <v>6</v>
      </c>
      <c r="H8" s="39" t="n">
        <v>0</v>
      </c>
      <c r="I8" s="39" t="s">
        <v>44</v>
      </c>
      <c r="J8" s="38" t="str">
        <f aca="false">'контрол лист'!J7</f>
        <v> АЛТ клей РОСС RU.АЯ12.Д02542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S8" s="36"/>
      <c r="GT8" s="36"/>
      <c r="GU8" s="36"/>
      <c r="GV8" s="36"/>
      <c r="GW8" s="36"/>
      <c r="GX8" s="36"/>
      <c r="GY8" s="36"/>
      <c r="GZ8" s="36"/>
      <c r="HA8" s="36"/>
      <c r="HB8" s="36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  <c r="IP8" s="36"/>
      <c r="IQ8" s="36"/>
      <c r="IR8" s="36"/>
      <c r="IS8" s="36"/>
      <c r="IT8" s="36"/>
      <c r="IU8" s="36"/>
      <c r="IV8" s="36"/>
      <c r="IW8" s="36"/>
    </row>
    <row r="9" customFormat="false" ht="36" hidden="false" customHeight="true" outlineLevel="0" collapsed="false">
      <c r="A9" s="38" t="s">
        <v>78</v>
      </c>
      <c r="B9" s="38" t="s">
        <v>79</v>
      </c>
      <c r="C9" s="38" t="s">
        <v>72</v>
      </c>
      <c r="D9" s="38" t="str">
        <f aca="false">'контрол лист'!D8</f>
        <v>КИУ</v>
      </c>
      <c r="E9" s="38" t="n">
        <v>0</v>
      </c>
      <c r="F9" s="39" t="s">
        <v>74</v>
      </c>
      <c r="G9" s="42" t="n">
        <v>4</v>
      </c>
      <c r="H9" s="39" t="n">
        <v>0</v>
      </c>
      <c r="I9" s="39" t="s">
        <v>44</v>
      </c>
      <c r="J9" s="38" t="str">
        <f aca="false">'контрол лист'!J8</f>
        <v> АЛТ клей РОСС RU.АЯ12.Д02542</v>
      </c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  <c r="IR9" s="36"/>
      <c r="IS9" s="36"/>
      <c r="IT9" s="36"/>
      <c r="IU9" s="36"/>
      <c r="IV9" s="36"/>
      <c r="IW9" s="36"/>
    </row>
    <row r="10" customFormat="false" ht="12" hidden="false" customHeight="true" outlineLevel="0" collapsed="false">
      <c r="A10" s="38" t="s">
        <v>80</v>
      </c>
      <c r="B10" s="38" t="s">
        <v>81</v>
      </c>
      <c r="C10" s="38" t="s">
        <v>72</v>
      </c>
      <c r="D10" s="38" t="str">
        <f aca="false">'контрол лист'!D9</f>
        <v>КИУ</v>
      </c>
      <c r="E10" s="38" t="n">
        <v>0</v>
      </c>
      <c r="F10" s="39" t="s">
        <v>74</v>
      </c>
      <c r="G10" s="42" t="n">
        <v>3</v>
      </c>
      <c r="H10" s="39" t="n">
        <v>0</v>
      </c>
      <c r="I10" s="39" t="s">
        <v>44</v>
      </c>
      <c r="J10" s="38" t="str">
        <f aca="false">'контрол лист'!J9</f>
        <v> АЛТ клей РОСС RU.АЯ12.Д02542</v>
      </c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  <c r="IR10" s="36"/>
      <c r="IS10" s="36"/>
      <c r="IT10" s="36"/>
      <c r="IU10" s="36"/>
      <c r="IV10" s="36"/>
      <c r="IW10" s="36"/>
    </row>
    <row r="11" customFormat="false" ht="36" hidden="false" customHeight="true" outlineLevel="0" collapsed="false">
      <c r="A11" s="38" t="s">
        <v>82</v>
      </c>
      <c r="B11" s="38" t="n">
        <v>18.19</v>
      </c>
      <c r="C11" s="38" t="s">
        <v>72</v>
      </c>
      <c r="D11" s="38" t="str">
        <f aca="false">'контрол лист'!D10</f>
        <v>КИУ</v>
      </c>
      <c r="E11" s="38" t="n">
        <v>0</v>
      </c>
      <c r="F11" s="39" t="s">
        <v>74</v>
      </c>
      <c r="G11" s="42" t="n">
        <v>2</v>
      </c>
      <c r="H11" s="39" t="n">
        <v>0</v>
      </c>
      <c r="I11" s="39" t="s">
        <v>44</v>
      </c>
      <c r="J11" s="38" t="str">
        <f aca="false">'контрол лист'!J10</f>
        <v> АЛТ клей РОСС RU.АЯ12.Д02542</v>
      </c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  <c r="IP11" s="36"/>
      <c r="IQ11" s="36"/>
      <c r="IR11" s="36"/>
      <c r="IS11" s="36"/>
      <c r="IT11" s="36"/>
      <c r="IU11" s="36"/>
      <c r="IV11" s="36"/>
      <c r="IW11" s="36"/>
    </row>
    <row r="12" customFormat="false" ht="24" hidden="false" customHeight="true" outlineLevel="0" collapsed="false">
      <c r="A12" s="38" t="s">
        <v>83</v>
      </c>
      <c r="B12" s="38" t="n">
        <v>108</v>
      </c>
      <c r="C12" s="38" t="s">
        <v>72</v>
      </c>
      <c r="D12" s="38" t="str">
        <f aca="false">'контрол лист'!D11</f>
        <v>КИУ</v>
      </c>
      <c r="E12" s="38" t="n">
        <v>0</v>
      </c>
      <c r="F12" s="39" t="s">
        <v>74</v>
      </c>
      <c r="G12" s="42" t="n">
        <v>1</v>
      </c>
      <c r="H12" s="39" t="n">
        <v>0</v>
      </c>
      <c r="I12" s="39" t="s">
        <v>44</v>
      </c>
      <c r="J12" s="38" t="str">
        <f aca="false">'контрол лист'!J11</f>
        <v> АЛТ клей РОСС RU.АЯ12.Д02542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W12" s="36"/>
      <c r="HX12" s="36"/>
      <c r="HY12" s="36"/>
      <c r="HZ12" s="36"/>
      <c r="IA12" s="36"/>
      <c r="IB12" s="36"/>
      <c r="IC12" s="36"/>
      <c r="ID12" s="36"/>
      <c r="IE12" s="36"/>
      <c r="IF12" s="36"/>
      <c r="IG12" s="36"/>
      <c r="IH12" s="36"/>
      <c r="II12" s="36"/>
      <c r="IJ12" s="36"/>
      <c r="IK12" s="36"/>
      <c r="IL12" s="36"/>
      <c r="IM12" s="36"/>
      <c r="IN12" s="36"/>
      <c r="IO12" s="36"/>
      <c r="IP12" s="36"/>
      <c r="IQ12" s="36"/>
      <c r="IR12" s="36"/>
      <c r="IS12" s="36"/>
      <c r="IT12" s="36"/>
      <c r="IU12" s="36"/>
      <c r="IV12" s="36"/>
      <c r="IW12" s="36"/>
    </row>
    <row r="13" customFormat="false" ht="24" hidden="false" customHeight="true" outlineLevel="0" collapsed="false">
      <c r="A13" s="38" t="s">
        <v>84</v>
      </c>
      <c r="B13" s="38" t="n">
        <v>22.21</v>
      </c>
      <c r="C13" s="38" t="s">
        <v>72</v>
      </c>
      <c r="D13" s="38" t="str">
        <f aca="false">'контрол лист'!D12</f>
        <v>КИУ</v>
      </c>
      <c r="E13" s="38" t="n">
        <v>0</v>
      </c>
      <c r="F13" s="39" t="s">
        <v>74</v>
      </c>
      <c r="G13" s="42" t="n">
        <v>2</v>
      </c>
      <c r="H13" s="39" t="n">
        <v>0</v>
      </c>
      <c r="I13" s="39" t="s">
        <v>44</v>
      </c>
      <c r="J13" s="38" t="str">
        <f aca="false">'контрол лист'!J12</f>
        <v> АЛТ клей РОСС RU.АЯ12.Д02542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  <c r="HG13" s="36"/>
      <c r="HH13" s="36"/>
      <c r="HI13" s="36"/>
      <c r="HJ13" s="36"/>
      <c r="HK13" s="36"/>
      <c r="HL13" s="36"/>
      <c r="HM13" s="36"/>
      <c r="HN13" s="36"/>
      <c r="HO13" s="36"/>
      <c r="HP13" s="36"/>
      <c r="HQ13" s="36"/>
      <c r="HR13" s="36"/>
      <c r="HS13" s="36"/>
      <c r="HT13" s="36"/>
      <c r="HU13" s="36"/>
      <c r="HV13" s="36"/>
      <c r="HW13" s="36"/>
      <c r="HX13" s="36"/>
      <c r="HY13" s="36"/>
      <c r="HZ13" s="36"/>
      <c r="IA13" s="36"/>
      <c r="IB13" s="36"/>
      <c r="IC13" s="36"/>
      <c r="ID13" s="36"/>
      <c r="IE13" s="36"/>
      <c r="IF13" s="36"/>
      <c r="IG13" s="36"/>
      <c r="IH13" s="36"/>
      <c r="II13" s="36"/>
      <c r="IJ13" s="36"/>
      <c r="IK13" s="36"/>
      <c r="IL13" s="36"/>
      <c r="IM13" s="36"/>
      <c r="IN13" s="36"/>
      <c r="IO13" s="36"/>
      <c r="IP13" s="36"/>
      <c r="IQ13" s="36"/>
      <c r="IR13" s="36"/>
      <c r="IS13" s="36"/>
      <c r="IT13" s="36"/>
      <c r="IU13" s="36"/>
      <c r="IV13" s="36"/>
      <c r="IW13" s="36"/>
    </row>
    <row r="14" customFormat="false" ht="24" hidden="false" customHeight="true" outlineLevel="0" collapsed="false">
      <c r="A14" s="38" t="s">
        <v>85</v>
      </c>
      <c r="B14" s="38" t="n">
        <v>23.24</v>
      </c>
      <c r="C14" s="38" t="s">
        <v>72</v>
      </c>
      <c r="D14" s="38" t="str">
        <f aca="false">'контрол лист'!D13</f>
        <v>КИУ</v>
      </c>
      <c r="E14" s="38" t="n">
        <v>0</v>
      </c>
      <c r="F14" s="39" t="s">
        <v>74</v>
      </c>
      <c r="G14" s="42" t="n">
        <v>2</v>
      </c>
      <c r="H14" s="39" t="n">
        <v>0</v>
      </c>
      <c r="I14" s="39" t="s">
        <v>44</v>
      </c>
      <c r="J14" s="38" t="str">
        <f aca="false">'контрол лист'!J13</f>
        <v> АЛТ клей РОСС RU.АЯ12.Д02542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S14" s="36"/>
      <c r="IT14" s="36"/>
      <c r="IU14" s="36"/>
      <c r="IV14" s="36"/>
      <c r="IW14" s="36"/>
    </row>
    <row r="15" customFormat="false" ht="24" hidden="false" customHeight="true" outlineLevel="0" collapsed="false">
      <c r="A15" s="38" t="s">
        <v>86</v>
      </c>
      <c r="B15" s="38" t="n">
        <v>25.26</v>
      </c>
      <c r="C15" s="38" t="s">
        <v>72</v>
      </c>
      <c r="D15" s="38" t="str">
        <f aca="false">'контрол лист'!D14</f>
        <v>КИУ</v>
      </c>
      <c r="E15" s="38" t="n">
        <v>0</v>
      </c>
      <c r="F15" s="39" t="s">
        <v>74</v>
      </c>
      <c r="G15" s="42" t="n">
        <v>2</v>
      </c>
      <c r="H15" s="39" t="n">
        <v>0</v>
      </c>
      <c r="I15" s="39" t="s">
        <v>44</v>
      </c>
      <c r="J15" s="38" t="str">
        <f aca="false">'контрол лист'!J14</f>
        <v> АЛТ клей РОСС RU.АЯ12.Д02542</v>
      </c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  <c r="FI15" s="36"/>
      <c r="FJ15" s="36"/>
      <c r="FK15" s="36"/>
      <c r="FL15" s="36"/>
      <c r="FM15" s="36"/>
      <c r="FN15" s="36"/>
      <c r="FO15" s="36"/>
      <c r="FP15" s="36"/>
      <c r="FQ15" s="36"/>
      <c r="FR15" s="36"/>
      <c r="FS15" s="36"/>
      <c r="FT15" s="36"/>
      <c r="FU15" s="36"/>
      <c r="FV15" s="36"/>
      <c r="FW15" s="36"/>
      <c r="FX15" s="36"/>
      <c r="FY15" s="36"/>
      <c r="FZ15" s="36"/>
      <c r="GA15" s="36"/>
      <c r="GB15" s="36"/>
      <c r="GC15" s="36"/>
      <c r="GD15" s="36"/>
      <c r="GE15" s="36"/>
      <c r="GF15" s="36"/>
      <c r="GG15" s="36"/>
      <c r="GH15" s="36"/>
      <c r="GI15" s="36"/>
      <c r="GJ15" s="36"/>
      <c r="GK15" s="36"/>
      <c r="GL15" s="36"/>
      <c r="GM15" s="36"/>
      <c r="GN15" s="36"/>
      <c r="GO15" s="36"/>
      <c r="GP15" s="36"/>
      <c r="GQ15" s="36"/>
      <c r="GR15" s="36"/>
      <c r="GS15" s="36"/>
      <c r="GT15" s="36"/>
      <c r="GU15" s="36"/>
      <c r="GV15" s="36"/>
      <c r="GW15" s="36"/>
      <c r="GX15" s="36"/>
      <c r="GY15" s="36"/>
      <c r="GZ15" s="36"/>
      <c r="HA15" s="36"/>
      <c r="HB15" s="36"/>
      <c r="HC15" s="36"/>
      <c r="HD15" s="36"/>
      <c r="HE15" s="36"/>
      <c r="HF15" s="36"/>
      <c r="HG15" s="36"/>
      <c r="HH15" s="36"/>
      <c r="HI15" s="36"/>
      <c r="HJ15" s="36"/>
      <c r="HK15" s="36"/>
      <c r="HL15" s="36"/>
      <c r="HM15" s="36"/>
      <c r="HN15" s="36"/>
      <c r="HO15" s="36"/>
      <c r="HP15" s="36"/>
      <c r="HQ15" s="36"/>
      <c r="HR15" s="36"/>
      <c r="HS15" s="36"/>
      <c r="HT15" s="36"/>
      <c r="HU15" s="36"/>
      <c r="HV15" s="36"/>
      <c r="HW15" s="36"/>
      <c r="HX15" s="36"/>
      <c r="HY15" s="36"/>
      <c r="HZ15" s="36"/>
      <c r="IA15" s="36"/>
      <c r="IB15" s="36"/>
      <c r="IC15" s="36"/>
      <c r="ID15" s="36"/>
      <c r="IE15" s="36"/>
      <c r="IF15" s="36"/>
      <c r="IG15" s="36"/>
      <c r="IH15" s="36"/>
      <c r="II15" s="36"/>
      <c r="IJ15" s="36"/>
      <c r="IK15" s="36"/>
      <c r="IL15" s="36"/>
      <c r="IM15" s="36"/>
      <c r="IN15" s="36"/>
      <c r="IO15" s="36"/>
      <c r="IP15" s="36"/>
      <c r="IQ15" s="36"/>
      <c r="IR15" s="36"/>
      <c r="IS15" s="36"/>
      <c r="IT15" s="36"/>
      <c r="IU15" s="36"/>
      <c r="IV15" s="36"/>
      <c r="IW15" s="36"/>
    </row>
    <row r="16" customFormat="false" ht="24" hidden="false" customHeight="true" outlineLevel="0" collapsed="false">
      <c r="A16" s="38" t="s">
        <v>87</v>
      </c>
      <c r="B16" s="38" t="s">
        <v>88</v>
      </c>
      <c r="C16" s="38" t="s">
        <v>72</v>
      </c>
      <c r="D16" s="38" t="str">
        <f aca="false">'контрол лист'!D15</f>
        <v>КИУ</v>
      </c>
      <c r="E16" s="38" t="n">
        <v>0</v>
      </c>
      <c r="F16" s="39" t="s">
        <v>74</v>
      </c>
      <c r="G16" s="42" t="n">
        <v>4</v>
      </c>
      <c r="H16" s="39" t="n">
        <v>0</v>
      </c>
      <c r="I16" s="39" t="s">
        <v>44</v>
      </c>
      <c r="J16" s="38" t="str">
        <f aca="false">'контрол лист'!J15</f>
        <v> АЛТ клей РОСС RU.АЯ12.Д02542</v>
      </c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  <c r="FI16" s="36"/>
      <c r="FJ16" s="36"/>
      <c r="FK16" s="36"/>
      <c r="FL16" s="36"/>
      <c r="FM16" s="36"/>
      <c r="FN16" s="36"/>
      <c r="FO16" s="36"/>
      <c r="FP16" s="36"/>
      <c r="FQ16" s="36"/>
      <c r="FR16" s="36"/>
      <c r="FS16" s="36"/>
      <c r="FT16" s="36"/>
      <c r="FU16" s="36"/>
      <c r="FV16" s="36"/>
      <c r="FW16" s="36"/>
      <c r="FX16" s="36"/>
      <c r="FY16" s="36"/>
      <c r="FZ16" s="36"/>
      <c r="GA16" s="36"/>
      <c r="GB16" s="36"/>
      <c r="GC16" s="36"/>
      <c r="GD16" s="36"/>
      <c r="GE16" s="36"/>
      <c r="GF16" s="36"/>
      <c r="GG16" s="36"/>
      <c r="GH16" s="36"/>
      <c r="GI16" s="36"/>
      <c r="GJ16" s="36"/>
      <c r="GK16" s="36"/>
      <c r="GL16" s="36"/>
      <c r="GM16" s="36"/>
      <c r="GN16" s="36"/>
      <c r="GO16" s="36"/>
      <c r="GP16" s="36"/>
      <c r="GQ16" s="36"/>
      <c r="GR16" s="36"/>
      <c r="GS16" s="36"/>
      <c r="GT16" s="36"/>
      <c r="GU16" s="36"/>
      <c r="GV16" s="36"/>
      <c r="GW16" s="36"/>
      <c r="GX16" s="36"/>
      <c r="GY16" s="36"/>
      <c r="GZ16" s="36"/>
      <c r="HA16" s="36"/>
      <c r="HB16" s="36"/>
      <c r="HC16" s="36"/>
      <c r="HD16" s="36"/>
      <c r="HE16" s="36"/>
      <c r="HF16" s="36"/>
      <c r="HG16" s="36"/>
      <c r="HH16" s="36"/>
      <c r="HI16" s="36"/>
      <c r="HJ16" s="36"/>
      <c r="HK16" s="36"/>
      <c r="HL16" s="36"/>
      <c r="HM16" s="36"/>
      <c r="HN16" s="36"/>
      <c r="HO16" s="36"/>
      <c r="HP16" s="36"/>
      <c r="HQ16" s="36"/>
      <c r="HR16" s="36"/>
      <c r="HS16" s="36"/>
      <c r="HT16" s="36"/>
      <c r="HU16" s="36"/>
      <c r="HV16" s="36"/>
      <c r="HW16" s="36"/>
      <c r="HX16" s="36"/>
      <c r="HY16" s="36"/>
      <c r="HZ16" s="36"/>
      <c r="IA16" s="36"/>
      <c r="IB16" s="36"/>
      <c r="IC16" s="36"/>
      <c r="ID16" s="36"/>
      <c r="IE16" s="36"/>
      <c r="IF16" s="36"/>
      <c r="IG16" s="36"/>
      <c r="IH16" s="36"/>
      <c r="II16" s="36"/>
      <c r="IJ16" s="36"/>
      <c r="IK16" s="36"/>
      <c r="IL16" s="36"/>
      <c r="IM16" s="36"/>
      <c r="IN16" s="36"/>
      <c r="IO16" s="36"/>
      <c r="IP16" s="36"/>
      <c r="IQ16" s="36"/>
      <c r="IR16" s="36"/>
      <c r="IS16" s="36"/>
      <c r="IT16" s="36"/>
      <c r="IU16" s="36"/>
      <c r="IV16" s="36"/>
      <c r="IW16" s="36"/>
    </row>
    <row r="17" customFormat="false" ht="48" hidden="false" customHeight="true" outlineLevel="0" collapsed="false">
      <c r="A17" s="38" t="s">
        <v>89</v>
      </c>
      <c r="B17" s="38" t="s">
        <v>90</v>
      </c>
      <c r="C17" s="38" t="s">
        <v>72</v>
      </c>
      <c r="D17" s="38" t="str">
        <f aca="false">'контрол лист'!D16</f>
        <v>КИУ</v>
      </c>
      <c r="E17" s="38" t="n">
        <v>0</v>
      </c>
      <c r="F17" s="39" t="s">
        <v>74</v>
      </c>
      <c r="G17" s="42" t="n">
        <v>3</v>
      </c>
      <c r="H17" s="39" t="n">
        <v>0</v>
      </c>
      <c r="I17" s="39" t="s">
        <v>44</v>
      </c>
      <c r="J17" s="38" t="str">
        <f aca="false">'контрол лист'!J16</f>
        <v> АЛТ клей РОСС RU.АЯ12.Д02542</v>
      </c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6"/>
      <c r="IR17" s="36"/>
      <c r="IS17" s="36"/>
      <c r="IT17" s="36"/>
      <c r="IU17" s="36"/>
      <c r="IV17" s="36"/>
      <c r="IW17" s="36"/>
    </row>
    <row r="18" customFormat="false" ht="48" hidden="false" customHeight="true" outlineLevel="0" collapsed="false">
      <c r="A18" s="38" t="s">
        <v>91</v>
      </c>
      <c r="B18" s="38" t="n">
        <v>37</v>
      </c>
      <c r="C18" s="38" t="s">
        <v>72</v>
      </c>
      <c r="D18" s="38" t="str">
        <f aca="false">'контрол лист'!D17</f>
        <v>КИУ</v>
      </c>
      <c r="E18" s="38" t="n">
        <v>0</v>
      </c>
      <c r="F18" s="39" t="s">
        <v>74</v>
      </c>
      <c r="G18" s="42" t="n">
        <v>1</v>
      </c>
      <c r="H18" s="39" t="n">
        <v>0</v>
      </c>
      <c r="I18" s="39" t="s">
        <v>44</v>
      </c>
      <c r="J18" s="38" t="str">
        <f aca="false">'контрол лист'!J17</f>
        <v> АЛТ клей РОСС RU.АЯ12.Д02542</v>
      </c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6"/>
      <c r="IR18" s="36"/>
      <c r="IS18" s="36"/>
      <c r="IT18" s="36"/>
      <c r="IU18" s="36"/>
      <c r="IV18" s="36"/>
      <c r="IW18" s="36"/>
    </row>
    <row r="19" customFormat="false" ht="36" hidden="false" customHeight="true" outlineLevel="0" collapsed="false">
      <c r="A19" s="38" t="s">
        <v>92</v>
      </c>
      <c r="B19" s="38" t="s">
        <v>93</v>
      </c>
      <c r="C19" s="38" t="s">
        <v>72</v>
      </c>
      <c r="D19" s="38" t="str">
        <f aca="false">'контрол лист'!D18</f>
        <v>КИУ</v>
      </c>
      <c r="E19" s="38" t="s">
        <v>94</v>
      </c>
      <c r="F19" s="39" t="s">
        <v>95</v>
      </c>
      <c r="G19" s="42" t="n">
        <v>4</v>
      </c>
      <c r="H19" s="39" t="n">
        <v>1</v>
      </c>
      <c r="I19" s="39" t="s">
        <v>44</v>
      </c>
      <c r="J19" s="38" t="str">
        <f aca="false">'контрол лист'!J18</f>
        <v> АЛТ клей РОСС RU.АЯ12.Д02542</v>
      </c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6"/>
      <c r="IR19" s="36"/>
      <c r="IS19" s="36"/>
      <c r="IT19" s="36"/>
      <c r="IU19" s="36"/>
      <c r="IV19" s="36"/>
      <c r="IW19" s="36"/>
    </row>
    <row r="20" customFormat="false" ht="24" hidden="false" customHeight="true" outlineLevel="0" collapsed="false">
      <c r="A20" s="38" t="s">
        <v>96</v>
      </c>
      <c r="B20" s="38" t="s">
        <v>97</v>
      </c>
      <c r="C20" s="38" t="s">
        <v>72</v>
      </c>
      <c r="D20" s="38" t="str">
        <f aca="false">'контрол лист'!D19</f>
        <v>КИУ</v>
      </c>
      <c r="E20" s="38" t="n">
        <v>0</v>
      </c>
      <c r="F20" s="39" t="s">
        <v>74</v>
      </c>
      <c r="G20" s="42" t="n">
        <v>6</v>
      </c>
      <c r="H20" s="39" t="n">
        <v>0</v>
      </c>
      <c r="I20" s="39" t="s">
        <v>44</v>
      </c>
      <c r="J20" s="38" t="str">
        <f aca="false">'контрол лист'!J19</f>
        <v> АЛТ клей РОСС RU.АЯ12.Д02542</v>
      </c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</row>
    <row r="21" customFormat="false" ht="36" hidden="false" customHeight="true" outlineLevel="0" collapsed="false">
      <c r="A21" s="38" t="s">
        <v>98</v>
      </c>
      <c r="B21" s="38" t="s">
        <v>99</v>
      </c>
      <c r="C21" s="38" t="s">
        <v>72</v>
      </c>
      <c r="D21" s="38" t="str">
        <f aca="false">'контрол лист'!D20</f>
        <v>КИУ</v>
      </c>
      <c r="E21" s="38" t="n">
        <v>0</v>
      </c>
      <c r="F21" s="39" t="s">
        <v>100</v>
      </c>
      <c r="G21" s="42" t="n">
        <v>2</v>
      </c>
      <c r="H21" s="39" t="n">
        <v>0</v>
      </c>
      <c r="I21" s="39" t="s">
        <v>44</v>
      </c>
      <c r="J21" s="38" t="str">
        <f aca="false">'контрол лист'!J20</f>
        <v> АЛТ клей РОСС RU.АЯ12.Д02542</v>
      </c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  <c r="IR21" s="36"/>
      <c r="IS21" s="36"/>
      <c r="IT21" s="36"/>
      <c r="IU21" s="36"/>
      <c r="IV21" s="36"/>
      <c r="IW21" s="36"/>
    </row>
    <row r="22" customFormat="false" ht="36" hidden="false" customHeight="true" outlineLevel="0" collapsed="false">
      <c r="A22" s="38" t="s">
        <v>101</v>
      </c>
      <c r="B22" s="38" t="n">
        <v>64.67</v>
      </c>
      <c r="C22" s="38" t="s">
        <v>72</v>
      </c>
      <c r="D22" s="38" t="str">
        <f aca="false">'контрол лист'!D21</f>
        <v>КИУ</v>
      </c>
      <c r="E22" s="38" t="n">
        <v>0</v>
      </c>
      <c r="F22" s="39" t="s">
        <v>74</v>
      </c>
      <c r="G22" s="42" t="n">
        <v>2</v>
      </c>
      <c r="H22" s="39" t="n">
        <v>0</v>
      </c>
      <c r="I22" s="39" t="s">
        <v>44</v>
      </c>
      <c r="J22" s="38" t="str">
        <f aca="false">'контрол лист'!J21</f>
        <v> АЛТ клей РОСС RU.АЯ12.Д02542</v>
      </c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  <c r="FQ22" s="36"/>
      <c r="FR22" s="36"/>
      <c r="FS22" s="36"/>
      <c r="FT22" s="36"/>
      <c r="FU22" s="36"/>
      <c r="FV22" s="36"/>
      <c r="FW22" s="36"/>
      <c r="FX22" s="36"/>
      <c r="FY22" s="36"/>
      <c r="FZ22" s="36"/>
      <c r="GA22" s="36"/>
      <c r="GB22" s="36"/>
      <c r="GC22" s="36"/>
      <c r="GD22" s="36"/>
      <c r="GE22" s="36"/>
      <c r="GF22" s="36"/>
      <c r="GG22" s="36"/>
      <c r="GH22" s="36"/>
      <c r="GI22" s="36"/>
      <c r="GJ22" s="36"/>
      <c r="GK22" s="36"/>
      <c r="GL22" s="36"/>
      <c r="GM22" s="36"/>
      <c r="GN22" s="36"/>
      <c r="GO22" s="36"/>
      <c r="GP22" s="36"/>
      <c r="GQ22" s="36"/>
      <c r="GR22" s="36"/>
      <c r="GS22" s="36"/>
      <c r="GT22" s="36"/>
      <c r="GU22" s="36"/>
      <c r="GV22" s="36"/>
      <c r="GW22" s="36"/>
      <c r="GX22" s="36"/>
      <c r="GY22" s="36"/>
      <c r="GZ22" s="36"/>
      <c r="HA22" s="36"/>
      <c r="HB22" s="36"/>
      <c r="HC22" s="36"/>
      <c r="HD22" s="36"/>
      <c r="HE22" s="36"/>
      <c r="HF22" s="36"/>
      <c r="HG22" s="36"/>
      <c r="HH22" s="36"/>
      <c r="HI22" s="36"/>
      <c r="HJ22" s="36"/>
      <c r="HK22" s="36"/>
      <c r="HL22" s="36"/>
      <c r="HM22" s="36"/>
      <c r="HN22" s="36"/>
      <c r="HO22" s="36"/>
      <c r="HP22" s="36"/>
      <c r="HQ22" s="36"/>
      <c r="HR22" s="36"/>
      <c r="HS22" s="36"/>
      <c r="HT22" s="36"/>
      <c r="HU22" s="36"/>
      <c r="HV22" s="36"/>
      <c r="HW22" s="36"/>
      <c r="HX22" s="36"/>
      <c r="HY22" s="36"/>
      <c r="HZ22" s="36"/>
      <c r="IA22" s="36"/>
      <c r="IB22" s="36"/>
      <c r="IC22" s="36"/>
      <c r="ID22" s="36"/>
      <c r="IE22" s="36"/>
      <c r="IF22" s="36"/>
      <c r="IG22" s="36"/>
      <c r="IH22" s="36"/>
      <c r="II22" s="36"/>
      <c r="IJ22" s="36"/>
      <c r="IK22" s="36"/>
      <c r="IL22" s="36"/>
      <c r="IM22" s="36"/>
      <c r="IN22" s="36"/>
      <c r="IO22" s="36"/>
      <c r="IP22" s="36"/>
      <c r="IQ22" s="36"/>
      <c r="IR22" s="36"/>
      <c r="IS22" s="36"/>
      <c r="IT22" s="36"/>
      <c r="IU22" s="36"/>
      <c r="IV22" s="36"/>
      <c r="IW22" s="36"/>
    </row>
    <row r="23" customFormat="false" ht="36" hidden="false" customHeight="true" outlineLevel="0" collapsed="false">
      <c r="A23" s="38" t="s">
        <v>102</v>
      </c>
      <c r="B23" s="38" t="n">
        <v>65.66</v>
      </c>
      <c r="C23" s="38" t="s">
        <v>72</v>
      </c>
      <c r="D23" s="38" t="str">
        <f aca="false">'контрол лист'!D22</f>
        <v>КИУ</v>
      </c>
      <c r="E23" s="38" t="n">
        <v>0</v>
      </c>
      <c r="F23" s="39" t="s">
        <v>74</v>
      </c>
      <c r="G23" s="42" t="n">
        <v>2</v>
      </c>
      <c r="H23" s="39" t="n">
        <v>0</v>
      </c>
      <c r="I23" s="39" t="s">
        <v>44</v>
      </c>
      <c r="J23" s="38" t="str">
        <f aca="false">'контрол лист'!J22</f>
        <v> АЛТ клей РОСС RU.АЯ12.Д02542</v>
      </c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  <c r="HJ23" s="36"/>
      <c r="HK23" s="36"/>
      <c r="HL23" s="36"/>
      <c r="HM23" s="36"/>
      <c r="HN23" s="36"/>
      <c r="HO23" s="36"/>
      <c r="HP23" s="36"/>
      <c r="HQ23" s="36"/>
      <c r="HR23" s="36"/>
      <c r="HS23" s="36"/>
      <c r="HT23" s="36"/>
      <c r="HU23" s="36"/>
      <c r="HV23" s="36"/>
      <c r="HW23" s="36"/>
      <c r="HX23" s="36"/>
      <c r="HY23" s="36"/>
      <c r="HZ23" s="36"/>
      <c r="IA23" s="36"/>
      <c r="IB23" s="36"/>
      <c r="IC23" s="36"/>
      <c r="ID23" s="36"/>
      <c r="IE23" s="36"/>
      <c r="IF23" s="36"/>
      <c r="IG23" s="36"/>
      <c r="IH23" s="36"/>
      <c r="II23" s="36"/>
      <c r="IJ23" s="36"/>
      <c r="IK23" s="36"/>
      <c r="IL23" s="36"/>
      <c r="IM23" s="36"/>
      <c r="IN23" s="36"/>
      <c r="IO23" s="36"/>
      <c r="IP23" s="36"/>
      <c r="IQ23" s="36"/>
      <c r="IR23" s="36"/>
      <c r="IS23" s="36"/>
      <c r="IT23" s="36"/>
      <c r="IU23" s="36"/>
      <c r="IV23" s="36"/>
      <c r="IW23" s="36"/>
    </row>
    <row r="24" customFormat="false" ht="48" hidden="false" customHeight="true" outlineLevel="0" collapsed="false">
      <c r="A24" s="38" t="s">
        <v>103</v>
      </c>
      <c r="B24" s="38" t="s">
        <v>104</v>
      </c>
      <c r="C24" s="38" t="s">
        <v>72</v>
      </c>
      <c r="D24" s="38" t="str">
        <f aca="false">'контрол лист'!D23</f>
        <v>КИУ</v>
      </c>
      <c r="E24" s="38" t="n">
        <v>0</v>
      </c>
      <c r="F24" s="39" t="s">
        <v>74</v>
      </c>
      <c r="G24" s="42" t="n">
        <v>3</v>
      </c>
      <c r="H24" s="39" t="n">
        <v>0</v>
      </c>
      <c r="I24" s="39" t="s">
        <v>44</v>
      </c>
      <c r="J24" s="38" t="str">
        <f aca="false">'контрол лист'!J23</f>
        <v> АЛТ клей РОСС RU.АЯ12.Д02542</v>
      </c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  <c r="IS24" s="36"/>
      <c r="IT24" s="36"/>
      <c r="IU24" s="36"/>
      <c r="IV24" s="36"/>
      <c r="IW24" s="36"/>
    </row>
    <row r="25" customFormat="false" ht="24" hidden="false" customHeight="true" outlineLevel="0" collapsed="false">
      <c r="A25" s="38" t="s">
        <v>105</v>
      </c>
      <c r="B25" s="38" t="n">
        <v>27.28</v>
      </c>
      <c r="C25" s="38" t="s">
        <v>72</v>
      </c>
      <c r="D25" s="38" t="str">
        <f aca="false">'контрол лист'!D24</f>
        <v>КИУ</v>
      </c>
      <c r="E25" s="38" t="n">
        <v>0</v>
      </c>
      <c r="F25" s="39" t="s">
        <v>74</v>
      </c>
      <c r="G25" s="42" t="n">
        <v>2</v>
      </c>
      <c r="H25" s="39" t="n">
        <v>0</v>
      </c>
      <c r="I25" s="39" t="s">
        <v>44</v>
      </c>
      <c r="J25" s="38" t="str">
        <f aca="false">'контрол лист'!J24</f>
        <v> АЛТ клей РОСС RU.АЯ12.Д02542</v>
      </c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  <c r="CK25" s="36"/>
      <c r="CL25" s="36"/>
      <c r="CM25" s="36"/>
      <c r="CN25" s="36"/>
      <c r="CO25" s="36"/>
      <c r="CP25" s="36"/>
      <c r="CQ25" s="36"/>
      <c r="CR25" s="36"/>
      <c r="CS25" s="36"/>
      <c r="CT25" s="36"/>
      <c r="CU25" s="36"/>
      <c r="CV25" s="36"/>
      <c r="CW25" s="36"/>
      <c r="CX25" s="36"/>
      <c r="CY25" s="36"/>
      <c r="CZ25" s="36"/>
      <c r="DA25" s="36"/>
      <c r="DB25" s="36"/>
      <c r="DC25" s="36"/>
      <c r="DD25" s="36"/>
      <c r="DE25" s="36"/>
      <c r="DF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W25" s="36"/>
      <c r="FX25" s="36"/>
      <c r="FY25" s="36"/>
      <c r="FZ25" s="36"/>
      <c r="GA25" s="36"/>
      <c r="GB25" s="36"/>
      <c r="GC25" s="36"/>
      <c r="GD25" s="36"/>
      <c r="GE25" s="36"/>
      <c r="GF25" s="36"/>
      <c r="GG25" s="36"/>
      <c r="GH25" s="36"/>
      <c r="GI25" s="36"/>
      <c r="GJ25" s="36"/>
      <c r="GK25" s="36"/>
      <c r="GL25" s="36"/>
      <c r="GM25" s="36"/>
      <c r="GN25" s="36"/>
      <c r="GO25" s="36"/>
      <c r="GP25" s="36"/>
      <c r="GQ25" s="36"/>
      <c r="GR25" s="36"/>
      <c r="GS25" s="36"/>
      <c r="GT25" s="36"/>
      <c r="GU25" s="36"/>
      <c r="GV25" s="36"/>
      <c r="GW25" s="36"/>
      <c r="GX25" s="36"/>
      <c r="GY25" s="36"/>
      <c r="GZ25" s="36"/>
      <c r="HA25" s="36"/>
      <c r="HB25" s="36"/>
      <c r="HC25" s="36"/>
      <c r="HD25" s="36"/>
      <c r="HE25" s="36"/>
      <c r="HF25" s="36"/>
      <c r="HG25" s="36"/>
      <c r="HH25" s="36"/>
      <c r="HI25" s="36"/>
      <c r="HJ25" s="36"/>
      <c r="HK25" s="36"/>
      <c r="HL25" s="36"/>
      <c r="HM25" s="36"/>
      <c r="HN25" s="36"/>
      <c r="HO25" s="36"/>
      <c r="HP25" s="36"/>
      <c r="HQ25" s="36"/>
      <c r="HR25" s="36"/>
      <c r="HS25" s="36"/>
      <c r="HT25" s="36"/>
      <c r="HU25" s="36"/>
      <c r="HV25" s="36"/>
      <c r="HW25" s="36"/>
      <c r="HX25" s="36"/>
      <c r="HY25" s="36"/>
      <c r="HZ25" s="36"/>
      <c r="IA25" s="36"/>
      <c r="IB25" s="36"/>
      <c r="IC25" s="36"/>
      <c r="ID25" s="36"/>
      <c r="IE25" s="36"/>
      <c r="IF25" s="36"/>
      <c r="IG25" s="36"/>
      <c r="IH25" s="36"/>
      <c r="II25" s="36"/>
      <c r="IJ25" s="36"/>
      <c r="IK25" s="36"/>
      <c r="IL25" s="36"/>
      <c r="IM25" s="36"/>
      <c r="IN25" s="36"/>
      <c r="IO25" s="36"/>
      <c r="IP25" s="36"/>
      <c r="IQ25" s="36"/>
      <c r="IR25" s="36"/>
      <c r="IS25" s="36"/>
      <c r="IT25" s="36"/>
      <c r="IU25" s="36"/>
      <c r="IV25" s="36"/>
      <c r="IW25" s="36"/>
    </row>
    <row r="26" customFormat="false" ht="36" hidden="false" customHeight="true" outlineLevel="0" collapsed="false">
      <c r="A26" s="38" t="s">
        <v>106</v>
      </c>
      <c r="B26" s="38" t="s">
        <v>107</v>
      </c>
      <c r="C26" s="38" t="s">
        <v>72</v>
      </c>
      <c r="D26" s="38" t="str">
        <f aca="false">'контрол лист'!D25</f>
        <v>КИУ</v>
      </c>
      <c r="E26" s="38" t="n">
        <v>0</v>
      </c>
      <c r="F26" s="39" t="s">
        <v>74</v>
      </c>
      <c r="G26" s="42" t="n">
        <v>4</v>
      </c>
      <c r="H26" s="39" t="n">
        <v>0</v>
      </c>
      <c r="I26" s="39" t="s">
        <v>44</v>
      </c>
      <c r="J26" s="38" t="str">
        <f aca="false">'контрол лист'!J25</f>
        <v> АЛТ клей РОСС RU.АЯ12.Д02542</v>
      </c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36"/>
      <c r="CY26" s="36"/>
      <c r="CZ26" s="36"/>
      <c r="DA26" s="36"/>
      <c r="DB26" s="36"/>
      <c r="DC26" s="36"/>
      <c r="DD26" s="36"/>
      <c r="DE26" s="36"/>
      <c r="DF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W26" s="36"/>
      <c r="HX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  <c r="IM26" s="36"/>
      <c r="IN26" s="36"/>
      <c r="IO26" s="36"/>
      <c r="IP26" s="36"/>
      <c r="IQ26" s="36"/>
      <c r="IR26" s="36"/>
      <c r="IS26" s="36"/>
      <c r="IT26" s="36"/>
      <c r="IU26" s="36"/>
      <c r="IV26" s="36"/>
      <c r="IW26" s="36"/>
    </row>
    <row r="27" customFormat="false" ht="24" hidden="false" customHeight="true" outlineLevel="0" collapsed="false">
      <c r="A27" s="38" t="s">
        <v>108</v>
      </c>
      <c r="B27" s="38" t="s">
        <v>109</v>
      </c>
      <c r="C27" s="38" t="s">
        <v>72</v>
      </c>
      <c r="D27" s="38" t="str">
        <f aca="false">'контрол лист'!D26</f>
        <v>КИУ</v>
      </c>
      <c r="E27" s="38" t="n">
        <v>0</v>
      </c>
      <c r="F27" s="39" t="s">
        <v>74</v>
      </c>
      <c r="G27" s="42" t="n">
        <v>3</v>
      </c>
      <c r="H27" s="39" t="n">
        <v>0</v>
      </c>
      <c r="I27" s="39" t="s">
        <v>44</v>
      </c>
      <c r="J27" s="38" t="str">
        <f aca="false">'контрол лист'!J26</f>
        <v> АЛТ клей РОСС RU.АЯ12.Д02542</v>
      </c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  <c r="CP27" s="36"/>
      <c r="CQ27" s="36"/>
      <c r="CR27" s="36"/>
      <c r="CS27" s="36"/>
      <c r="CT27" s="36"/>
      <c r="CU27" s="36"/>
      <c r="CV27" s="36"/>
      <c r="CW27" s="36"/>
      <c r="CX27" s="36"/>
      <c r="CY27" s="36"/>
      <c r="CZ27" s="36"/>
      <c r="DA27" s="36"/>
      <c r="DB27" s="36"/>
      <c r="DC27" s="36"/>
      <c r="DD27" s="36"/>
      <c r="DE27" s="36"/>
      <c r="DF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  <c r="HM27" s="36"/>
      <c r="HN27" s="36"/>
      <c r="HO27" s="36"/>
      <c r="HP27" s="36"/>
      <c r="HQ27" s="36"/>
      <c r="HR27" s="36"/>
      <c r="HS27" s="36"/>
      <c r="HT27" s="36"/>
      <c r="HU27" s="36"/>
      <c r="HV27" s="36"/>
      <c r="HW27" s="36"/>
      <c r="HX27" s="36"/>
      <c r="HY27" s="36"/>
      <c r="HZ27" s="36"/>
      <c r="IA27" s="36"/>
      <c r="IB27" s="36"/>
      <c r="IC27" s="36"/>
      <c r="ID27" s="36"/>
      <c r="IE27" s="36"/>
      <c r="IF27" s="36"/>
      <c r="IG27" s="36"/>
      <c r="IH27" s="36"/>
      <c r="II27" s="36"/>
      <c r="IJ27" s="36"/>
      <c r="IK27" s="36"/>
      <c r="IL27" s="36"/>
      <c r="IM27" s="36"/>
      <c r="IN27" s="36"/>
      <c r="IO27" s="36"/>
      <c r="IP27" s="36"/>
      <c r="IQ27" s="36"/>
      <c r="IR27" s="36"/>
      <c r="IS27" s="36"/>
      <c r="IT27" s="36"/>
      <c r="IU27" s="36"/>
      <c r="IV27" s="36"/>
      <c r="IW27" s="36"/>
    </row>
    <row r="28" customFormat="false" ht="12" hidden="false" customHeight="true" outlineLevel="0" collapsed="false">
      <c r="A28" s="38" t="s">
        <v>110</v>
      </c>
      <c r="B28" s="38" t="n">
        <v>10.9</v>
      </c>
      <c r="C28" s="38" t="s">
        <v>72</v>
      </c>
      <c r="D28" s="38" t="str">
        <f aca="false">'контрол лист'!D27</f>
        <v>КИУ</v>
      </c>
      <c r="E28" s="38" t="n">
        <v>0</v>
      </c>
      <c r="F28" s="39" t="s">
        <v>74</v>
      </c>
      <c r="G28" s="42" t="n">
        <v>2</v>
      </c>
      <c r="H28" s="39" t="n">
        <v>0</v>
      </c>
      <c r="I28" s="39" t="s">
        <v>44</v>
      </c>
      <c r="J28" s="38" t="str">
        <f aca="false">'контрол лист'!J27</f>
        <v> АЛТ клей РОСС RU.АЯ12.Д02542</v>
      </c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  <c r="IS28" s="36"/>
      <c r="IT28" s="36"/>
      <c r="IU28" s="36"/>
      <c r="IV28" s="36"/>
      <c r="IW28" s="36"/>
    </row>
    <row r="29" customFormat="false" ht="24" hidden="false" customHeight="true" outlineLevel="0" collapsed="false">
      <c r="A29" s="38" t="s">
        <v>111</v>
      </c>
      <c r="B29" s="38" t="n">
        <v>114</v>
      </c>
      <c r="C29" s="38" t="s">
        <v>72</v>
      </c>
      <c r="D29" s="38" t="str">
        <f aca="false">'контрол лист'!D28</f>
        <v>КИУ</v>
      </c>
      <c r="E29" s="38" t="n">
        <v>0</v>
      </c>
      <c r="F29" s="39" t="s">
        <v>74</v>
      </c>
      <c r="G29" s="42" t="n">
        <v>1</v>
      </c>
      <c r="H29" s="39" t="n">
        <v>0</v>
      </c>
      <c r="I29" s="39" t="s">
        <v>44</v>
      </c>
      <c r="J29" s="38" t="str">
        <f aca="false">'контрол лист'!J28</f>
        <v> АЛТ клей РОСС RU.АЯ12.Д02542</v>
      </c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6"/>
      <c r="DB29" s="36"/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6"/>
      <c r="IQ29" s="36"/>
      <c r="IR29" s="36"/>
      <c r="IS29" s="36"/>
      <c r="IT29" s="36"/>
      <c r="IU29" s="36"/>
      <c r="IV29" s="36"/>
      <c r="IW29" s="36"/>
    </row>
    <row r="30" customFormat="false" ht="24" hidden="false" customHeight="true" outlineLevel="0" collapsed="false">
      <c r="A30" s="38" t="s">
        <v>112</v>
      </c>
      <c r="B30" s="38" t="s">
        <v>113</v>
      </c>
      <c r="C30" s="38" t="s">
        <v>72</v>
      </c>
      <c r="D30" s="38" t="str">
        <f aca="false">'контрол лист'!D29</f>
        <v>КИУ</v>
      </c>
      <c r="E30" s="38" t="n">
        <v>0</v>
      </c>
      <c r="F30" s="39" t="s">
        <v>74</v>
      </c>
      <c r="G30" s="42" t="n">
        <v>4</v>
      </c>
      <c r="H30" s="39" t="n">
        <v>0</v>
      </c>
      <c r="I30" s="39" t="s">
        <v>44</v>
      </c>
      <c r="J30" s="38" t="str">
        <f aca="false">'контрол лист'!J29</f>
        <v> АЛТ клей РОСС RU.АЯ12.Д02542</v>
      </c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/>
      <c r="CV30" s="36"/>
      <c r="CW30" s="36"/>
      <c r="CX30" s="36"/>
      <c r="CY30" s="36"/>
      <c r="CZ30" s="36"/>
      <c r="DA30" s="36"/>
      <c r="DB30" s="36"/>
      <c r="DC30" s="36"/>
      <c r="DD30" s="36"/>
      <c r="DE30" s="36"/>
      <c r="DF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6"/>
      <c r="IQ30" s="36"/>
      <c r="IR30" s="36"/>
      <c r="IS30" s="36"/>
      <c r="IT30" s="36"/>
      <c r="IU30" s="36"/>
      <c r="IV30" s="36"/>
      <c r="IW30" s="36"/>
    </row>
    <row r="31" customFormat="false" ht="24" hidden="false" customHeight="true" outlineLevel="0" collapsed="false">
      <c r="A31" s="38" t="s">
        <v>114</v>
      </c>
      <c r="B31" s="38" t="n">
        <v>112</v>
      </c>
      <c r="C31" s="38" t="s">
        <v>72</v>
      </c>
      <c r="D31" s="38" t="str">
        <f aca="false">'контрол лист'!D30</f>
        <v>КИУ</v>
      </c>
      <c r="E31" s="38" t="n">
        <v>0</v>
      </c>
      <c r="F31" s="39" t="s">
        <v>74</v>
      </c>
      <c r="G31" s="42" t="n">
        <v>1</v>
      </c>
      <c r="H31" s="39" t="n">
        <v>0</v>
      </c>
      <c r="I31" s="39" t="s">
        <v>44</v>
      </c>
      <c r="J31" s="38" t="str">
        <f aca="false">'контрол лист'!J30</f>
        <v> АЛТ клей РОСС RU.АЯ12.Д02542</v>
      </c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  <c r="CQ31" s="36"/>
      <c r="CR31" s="36"/>
      <c r="CS31" s="36"/>
      <c r="CT31" s="36"/>
      <c r="CU31" s="36"/>
      <c r="CV31" s="36"/>
      <c r="CW31" s="36"/>
      <c r="CX31" s="36"/>
      <c r="CY31" s="36"/>
      <c r="CZ31" s="36"/>
      <c r="DA31" s="36"/>
      <c r="DB31" s="36"/>
      <c r="DC31" s="36"/>
      <c r="DD31" s="36"/>
      <c r="DE31" s="36"/>
      <c r="DF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6"/>
      <c r="IQ31" s="36"/>
      <c r="IR31" s="36"/>
      <c r="IS31" s="36"/>
      <c r="IT31" s="36"/>
      <c r="IU31" s="36"/>
      <c r="IV31" s="36"/>
      <c r="IW31" s="36"/>
    </row>
    <row r="32" customFormat="false" ht="24" hidden="false" customHeight="true" outlineLevel="0" collapsed="false">
      <c r="A32" s="38" t="s">
        <v>115</v>
      </c>
      <c r="B32" s="38" t="s">
        <v>116</v>
      </c>
      <c r="C32" s="38" t="s">
        <v>72</v>
      </c>
      <c r="D32" s="38" t="str">
        <f aca="false">'контрол лист'!D31</f>
        <v>КИУ</v>
      </c>
      <c r="E32" s="38" t="n">
        <v>0</v>
      </c>
      <c r="F32" s="39" t="s">
        <v>74</v>
      </c>
      <c r="G32" s="42" t="n">
        <v>0</v>
      </c>
      <c r="H32" s="39" t="n">
        <v>0</v>
      </c>
      <c r="I32" s="39" t="s">
        <v>44</v>
      </c>
      <c r="J32" s="38" t="str">
        <f aca="false">'контрол лист'!J31</f>
        <v> АЛТ клей РОСС RU.АЯ12.Д02542</v>
      </c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6"/>
      <c r="IQ32" s="36"/>
      <c r="IR32" s="36"/>
      <c r="IS32" s="36"/>
      <c r="IT32" s="36"/>
      <c r="IU32" s="36"/>
      <c r="IV32" s="36"/>
      <c r="IW32" s="36"/>
    </row>
    <row r="33" customFormat="false" ht="36" hidden="false" customHeight="true" outlineLevel="0" collapsed="false">
      <c r="A33" s="38" t="s">
        <v>106</v>
      </c>
      <c r="B33" s="38" t="s">
        <v>117</v>
      </c>
      <c r="C33" s="38" t="s">
        <v>72</v>
      </c>
      <c r="D33" s="38" t="str">
        <f aca="false">'контрол лист'!D32</f>
        <v>КИУ</v>
      </c>
      <c r="E33" s="38" t="n">
        <v>0</v>
      </c>
      <c r="F33" s="39" t="s">
        <v>74</v>
      </c>
      <c r="G33" s="42" t="n">
        <v>3</v>
      </c>
      <c r="H33" s="39" t="n">
        <v>0</v>
      </c>
      <c r="I33" s="39" t="s">
        <v>44</v>
      </c>
      <c r="J33" s="38" t="str">
        <f aca="false">'контрол лист'!J32</f>
        <v> АЛТ клей РОСС RU.АЯ12.Д02542</v>
      </c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6"/>
      <c r="IQ33" s="36"/>
      <c r="IR33" s="36"/>
      <c r="IS33" s="36"/>
      <c r="IT33" s="36"/>
      <c r="IU33" s="36"/>
      <c r="IV33" s="36"/>
      <c r="IW33" s="36"/>
    </row>
    <row r="34" customFormat="false" ht="24" hidden="false" customHeight="true" outlineLevel="0" collapsed="false">
      <c r="A34" s="38" t="s">
        <v>105</v>
      </c>
      <c r="B34" s="38" t="n">
        <v>51.52</v>
      </c>
      <c r="C34" s="38" t="s">
        <v>72</v>
      </c>
      <c r="D34" s="38" t="str">
        <f aca="false">'контрол лист'!D33</f>
        <v>КИУ</v>
      </c>
      <c r="E34" s="38" t="n">
        <v>0</v>
      </c>
      <c r="F34" s="39" t="s">
        <v>74</v>
      </c>
      <c r="G34" s="42" t="n">
        <v>2</v>
      </c>
      <c r="H34" s="39" t="n">
        <v>0</v>
      </c>
      <c r="I34" s="39" t="s">
        <v>44</v>
      </c>
      <c r="J34" s="38" t="str">
        <f aca="false">'контрол лист'!J33</f>
        <v> АЛТ клей РОСС RU.АЯ12.Д02542</v>
      </c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  <c r="HM34" s="36"/>
      <c r="HN34" s="36"/>
      <c r="HO34" s="36"/>
      <c r="HP34" s="36"/>
      <c r="HQ34" s="36"/>
      <c r="HR34" s="36"/>
      <c r="HS34" s="36"/>
      <c r="HT34" s="36"/>
      <c r="HU34" s="36"/>
      <c r="HV34" s="36"/>
      <c r="HW34" s="36"/>
      <c r="HX34" s="36"/>
      <c r="HY34" s="36"/>
      <c r="HZ34" s="36"/>
      <c r="IA34" s="36"/>
      <c r="IB34" s="36"/>
      <c r="IC34" s="36"/>
      <c r="ID34" s="36"/>
      <c r="IE34" s="36"/>
      <c r="IF34" s="36"/>
      <c r="IG34" s="36"/>
      <c r="IH34" s="36"/>
      <c r="II34" s="36"/>
      <c r="IJ34" s="36"/>
      <c r="IK34" s="36"/>
      <c r="IL34" s="36"/>
      <c r="IM34" s="36"/>
      <c r="IN34" s="36"/>
      <c r="IO34" s="36"/>
      <c r="IP34" s="36"/>
      <c r="IQ34" s="36"/>
      <c r="IR34" s="36"/>
      <c r="IS34" s="36"/>
      <c r="IT34" s="36"/>
      <c r="IU34" s="36"/>
      <c r="IV34" s="36"/>
      <c r="IW34" s="36"/>
    </row>
    <row r="35" customFormat="false" ht="36" hidden="false" customHeight="true" outlineLevel="0" collapsed="false">
      <c r="A35" s="38" t="s">
        <v>118</v>
      </c>
      <c r="B35" s="38" t="s">
        <v>119</v>
      </c>
      <c r="C35" s="38" t="s">
        <v>72</v>
      </c>
      <c r="D35" s="38" t="str">
        <f aca="false">'контрол лист'!D34</f>
        <v>КИУ</v>
      </c>
      <c r="E35" s="38" t="n">
        <v>0</v>
      </c>
      <c r="F35" s="39" t="s">
        <v>74</v>
      </c>
      <c r="G35" s="42" t="n">
        <v>5</v>
      </c>
      <c r="H35" s="39" t="n">
        <v>0</v>
      </c>
      <c r="I35" s="39" t="s">
        <v>44</v>
      </c>
      <c r="J35" s="38" t="str">
        <f aca="false">'контрол лист'!J34</f>
        <v> АЛТ клей РОСС RU.АЯ12.Д02542</v>
      </c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  <c r="HM35" s="36"/>
      <c r="HN35" s="36"/>
      <c r="HO35" s="36"/>
      <c r="HP35" s="36"/>
      <c r="HQ35" s="36"/>
      <c r="HR35" s="36"/>
      <c r="HS35" s="36"/>
      <c r="HT35" s="36"/>
      <c r="HU35" s="36"/>
      <c r="HV35" s="36"/>
      <c r="HW35" s="36"/>
      <c r="HX35" s="36"/>
      <c r="HY35" s="36"/>
      <c r="HZ35" s="36"/>
      <c r="IA35" s="36"/>
      <c r="IB35" s="36"/>
      <c r="IC35" s="36"/>
      <c r="ID35" s="36"/>
      <c r="IE35" s="36"/>
      <c r="IF35" s="36"/>
      <c r="IG35" s="36"/>
      <c r="IH35" s="36"/>
      <c r="II35" s="36"/>
      <c r="IJ35" s="36"/>
      <c r="IK35" s="36"/>
      <c r="IL35" s="36"/>
      <c r="IM35" s="36"/>
      <c r="IN35" s="36"/>
      <c r="IO35" s="36"/>
      <c r="IP35" s="36"/>
      <c r="IQ35" s="36"/>
      <c r="IR35" s="36"/>
      <c r="IS35" s="36"/>
      <c r="IT35" s="36"/>
      <c r="IU35" s="36"/>
      <c r="IV35" s="36"/>
      <c r="IW35" s="36"/>
    </row>
    <row r="36" customFormat="false" ht="24" hidden="false" customHeight="true" outlineLevel="0" collapsed="false">
      <c r="A36" s="38" t="s">
        <v>120</v>
      </c>
      <c r="B36" s="38" t="s">
        <v>121</v>
      </c>
      <c r="C36" s="38" t="s">
        <v>72</v>
      </c>
      <c r="D36" s="38" t="str">
        <f aca="false">'контрол лист'!D35</f>
        <v>КИУ</v>
      </c>
      <c r="E36" s="38" t="n">
        <v>0</v>
      </c>
      <c r="F36" s="39" t="s">
        <v>74</v>
      </c>
      <c r="G36" s="42" t="n">
        <v>3</v>
      </c>
      <c r="H36" s="39" t="n">
        <v>0</v>
      </c>
      <c r="I36" s="39" t="s">
        <v>44</v>
      </c>
      <c r="J36" s="38" t="str">
        <f aca="false">'контрол лист'!J35</f>
        <v> АЛТ клей РОСС RU.АЯ12.Д02542</v>
      </c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6"/>
      <c r="IQ36" s="36"/>
      <c r="IR36" s="36"/>
      <c r="IS36" s="36"/>
      <c r="IT36" s="36"/>
      <c r="IU36" s="36"/>
      <c r="IV36" s="36"/>
      <c r="IW36" s="36"/>
    </row>
    <row r="37" customFormat="false" ht="24" hidden="false" customHeight="true" outlineLevel="0" collapsed="false">
      <c r="A37" s="38" t="s">
        <v>122</v>
      </c>
      <c r="B37" s="38" t="s">
        <v>123</v>
      </c>
      <c r="C37" s="38" t="s">
        <v>72</v>
      </c>
      <c r="D37" s="38" t="str">
        <f aca="false">'контрол лист'!D36</f>
        <v>КИУ</v>
      </c>
      <c r="E37" s="38" t="n">
        <v>0</v>
      </c>
      <c r="F37" s="39" t="s">
        <v>74</v>
      </c>
      <c r="G37" s="42" t="n">
        <v>4</v>
      </c>
      <c r="H37" s="39" t="n">
        <v>0</v>
      </c>
      <c r="I37" s="39" t="s">
        <v>44</v>
      </c>
      <c r="J37" s="38" t="str">
        <f aca="false">'контрол лист'!J36</f>
        <v> АЛТ клей РОСС RU.АЯ12.Д02542</v>
      </c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  <c r="IW37" s="36"/>
    </row>
    <row r="38" customFormat="false" ht="24" hidden="false" customHeight="true" outlineLevel="0" collapsed="false">
      <c r="A38" s="38" t="s">
        <v>124</v>
      </c>
      <c r="B38" s="38" t="s">
        <v>125</v>
      </c>
      <c r="C38" s="38" t="s">
        <v>72</v>
      </c>
      <c r="D38" s="38" t="str">
        <f aca="false">'контрол лист'!D37</f>
        <v>КИУ</v>
      </c>
      <c r="E38" s="38" t="n">
        <v>0</v>
      </c>
      <c r="F38" s="39" t="s">
        <v>74</v>
      </c>
      <c r="G38" s="42" t="n">
        <v>3</v>
      </c>
      <c r="H38" s="39" t="n">
        <v>0</v>
      </c>
      <c r="I38" s="39" t="s">
        <v>44</v>
      </c>
      <c r="J38" s="38" t="str">
        <f aca="false">'контрол лист'!J37</f>
        <v> АЛТ клей РОСС RU.АЯ12.Д02542</v>
      </c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S38" s="36"/>
      <c r="IT38" s="36"/>
      <c r="IU38" s="36"/>
      <c r="IV38" s="36"/>
      <c r="IW38" s="36"/>
    </row>
    <row r="39" customFormat="false" ht="36" hidden="false" customHeight="true" outlineLevel="0" collapsed="false">
      <c r="A39" s="38" t="s">
        <v>126</v>
      </c>
      <c r="B39" s="38" t="n">
        <v>69</v>
      </c>
      <c r="C39" s="38" t="s">
        <v>72</v>
      </c>
      <c r="D39" s="38" t="str">
        <f aca="false">'контрол лист'!D38</f>
        <v>КИУ</v>
      </c>
      <c r="E39" s="38" t="n">
        <v>0</v>
      </c>
      <c r="F39" s="39" t="s">
        <v>74</v>
      </c>
      <c r="G39" s="42" t="n">
        <v>1</v>
      </c>
      <c r="H39" s="39" t="n">
        <v>0</v>
      </c>
      <c r="I39" s="39" t="s">
        <v>44</v>
      </c>
      <c r="J39" s="38" t="str">
        <f aca="false">'контрол лист'!J38</f>
        <v> АЛТ клей РОСС RU.АЯ12.Д02542</v>
      </c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  <c r="DU39" s="36"/>
      <c r="DV39" s="36"/>
      <c r="DW39" s="36"/>
      <c r="DX39" s="36"/>
      <c r="DY39" s="36"/>
      <c r="DZ39" s="36"/>
      <c r="EA39" s="36"/>
      <c r="EB39" s="36"/>
      <c r="EC39" s="36"/>
      <c r="ED39" s="36"/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  <c r="IM39" s="36"/>
      <c r="IN39" s="36"/>
      <c r="IO39" s="36"/>
      <c r="IP39" s="36"/>
      <c r="IQ39" s="36"/>
      <c r="IR39" s="36"/>
      <c r="IS39" s="36"/>
      <c r="IT39" s="36"/>
      <c r="IU39" s="36"/>
      <c r="IV39" s="36"/>
      <c r="IW39" s="36"/>
    </row>
    <row r="40" customFormat="false" ht="12" hidden="false" customHeight="true" outlineLevel="0" collapsed="false">
      <c r="A40" s="38" t="s">
        <v>127</v>
      </c>
      <c r="B40" s="38" t="n">
        <v>80</v>
      </c>
      <c r="C40" s="38" t="s">
        <v>72</v>
      </c>
      <c r="D40" s="38" t="str">
        <f aca="false">'контрол лист'!D39</f>
        <v>КИУ</v>
      </c>
      <c r="E40" s="38" t="n">
        <v>0</v>
      </c>
      <c r="F40" s="39" t="s">
        <v>74</v>
      </c>
      <c r="G40" s="42" t="n">
        <v>1</v>
      </c>
      <c r="H40" s="39" t="n">
        <v>0</v>
      </c>
      <c r="I40" s="39" t="s">
        <v>44</v>
      </c>
      <c r="J40" s="38" t="str">
        <f aca="false">'контрол лист'!J39</f>
        <v> АЛТ клей РОСС RU.АЯ12.Д02542</v>
      </c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36"/>
      <c r="DV40" s="36"/>
      <c r="DW40" s="36"/>
      <c r="DX40" s="36"/>
      <c r="DY40" s="36"/>
      <c r="DZ40" s="36"/>
      <c r="EA40" s="36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6"/>
      <c r="IQ40" s="36"/>
      <c r="IR40" s="36"/>
      <c r="IS40" s="36"/>
      <c r="IT40" s="36"/>
      <c r="IU40" s="36"/>
      <c r="IV40" s="36"/>
      <c r="IW40" s="36"/>
    </row>
    <row r="41" customFormat="false" ht="12" hidden="false" customHeight="true" outlineLevel="0" collapsed="false">
      <c r="A41" s="38" t="s">
        <v>128</v>
      </c>
      <c r="B41" s="38" t="n">
        <v>74.75</v>
      </c>
      <c r="C41" s="38" t="s">
        <v>72</v>
      </c>
      <c r="D41" s="38" t="str">
        <f aca="false">'контрол лист'!D40</f>
        <v>КИУ</v>
      </c>
      <c r="E41" s="38" t="n">
        <v>0</v>
      </c>
      <c r="F41" s="39" t="s">
        <v>74</v>
      </c>
      <c r="G41" s="42" t="n">
        <v>2</v>
      </c>
      <c r="H41" s="39" t="n">
        <v>0</v>
      </c>
      <c r="I41" s="39" t="s">
        <v>44</v>
      </c>
      <c r="J41" s="38" t="str">
        <f aca="false">'контрол лист'!J40</f>
        <v> АЛТ клей РОСС RU.АЯ12.Д02542</v>
      </c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  <c r="DU41" s="36"/>
      <c r="DV41" s="36"/>
      <c r="DW41" s="36"/>
      <c r="DX41" s="36"/>
      <c r="DY41" s="36"/>
      <c r="DZ41" s="36"/>
      <c r="EA41" s="36"/>
      <c r="EB41" s="36"/>
      <c r="EC41" s="36"/>
      <c r="ED41" s="36"/>
      <c r="EE41" s="36"/>
      <c r="EF41" s="36"/>
      <c r="EG41" s="36"/>
      <c r="EH41" s="36"/>
      <c r="EI41" s="36"/>
      <c r="EJ41" s="36"/>
      <c r="EK41" s="36"/>
      <c r="EL41" s="36"/>
      <c r="EM41" s="36"/>
      <c r="EN41" s="36"/>
      <c r="EO41" s="36"/>
      <c r="EP41" s="36"/>
      <c r="EQ41" s="36"/>
      <c r="ER41" s="36"/>
      <c r="ES41" s="36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6"/>
      <c r="FQ41" s="36"/>
      <c r="FR41" s="36"/>
      <c r="FS41" s="36"/>
      <c r="FT41" s="36"/>
      <c r="FU41" s="36"/>
      <c r="FV41" s="36"/>
      <c r="FW41" s="36"/>
      <c r="FX41" s="36"/>
      <c r="FY41" s="36"/>
      <c r="FZ41" s="36"/>
      <c r="GA41" s="36"/>
      <c r="GB41" s="36"/>
      <c r="GC41" s="36"/>
      <c r="GD41" s="36"/>
      <c r="GE41" s="36"/>
      <c r="GF41" s="36"/>
      <c r="GG41" s="36"/>
      <c r="GH41" s="36"/>
      <c r="GI41" s="36"/>
      <c r="GJ41" s="36"/>
      <c r="GK41" s="36"/>
      <c r="GL41" s="36"/>
      <c r="GM41" s="36"/>
      <c r="GN41" s="36"/>
      <c r="GO41" s="36"/>
      <c r="GP41" s="36"/>
      <c r="GQ41" s="36"/>
      <c r="GR41" s="36"/>
      <c r="GS41" s="36"/>
      <c r="GT41" s="36"/>
      <c r="GU41" s="36"/>
      <c r="GV41" s="36"/>
      <c r="GW41" s="36"/>
      <c r="GX41" s="36"/>
      <c r="GY41" s="36"/>
      <c r="GZ41" s="36"/>
      <c r="HA41" s="36"/>
      <c r="HB41" s="36"/>
      <c r="HC41" s="36"/>
      <c r="HD41" s="36"/>
      <c r="HE41" s="36"/>
      <c r="HF41" s="36"/>
      <c r="HG41" s="36"/>
      <c r="HH41" s="36"/>
      <c r="HI41" s="36"/>
      <c r="HJ41" s="36"/>
      <c r="HK41" s="36"/>
      <c r="HL41" s="36"/>
      <c r="HM41" s="36"/>
      <c r="HN41" s="36"/>
      <c r="HO41" s="36"/>
      <c r="HP41" s="36"/>
      <c r="HQ41" s="36"/>
      <c r="HR41" s="36"/>
      <c r="HS41" s="36"/>
      <c r="HT41" s="36"/>
      <c r="HU41" s="36"/>
      <c r="HV41" s="36"/>
      <c r="HW41" s="36"/>
      <c r="HX41" s="36"/>
      <c r="HY41" s="36"/>
      <c r="HZ41" s="36"/>
      <c r="IA41" s="36"/>
      <c r="IB41" s="36"/>
      <c r="IC41" s="36"/>
      <c r="ID41" s="36"/>
      <c r="IE41" s="36"/>
      <c r="IF41" s="36"/>
      <c r="IG41" s="36"/>
      <c r="IH41" s="36"/>
      <c r="II41" s="36"/>
      <c r="IJ41" s="36"/>
      <c r="IK41" s="36"/>
      <c r="IL41" s="36"/>
      <c r="IM41" s="36"/>
      <c r="IN41" s="36"/>
      <c r="IO41" s="36"/>
      <c r="IP41" s="36"/>
      <c r="IQ41" s="36"/>
      <c r="IR41" s="36"/>
      <c r="IS41" s="36"/>
      <c r="IT41" s="36"/>
      <c r="IU41" s="36"/>
      <c r="IV41" s="36"/>
      <c r="IW41" s="36"/>
    </row>
    <row r="42" customFormat="false" ht="36" hidden="false" customHeight="true" outlineLevel="0" collapsed="false">
      <c r="A42" s="38" t="s">
        <v>129</v>
      </c>
      <c r="B42" s="38" t="s">
        <v>130</v>
      </c>
      <c r="C42" s="38" t="s">
        <v>72</v>
      </c>
      <c r="D42" s="38" t="str">
        <f aca="false">'контрол лист'!D41</f>
        <v>КИУ</v>
      </c>
      <c r="E42" s="38" t="n">
        <v>0</v>
      </c>
      <c r="F42" s="39" t="s">
        <v>74</v>
      </c>
      <c r="G42" s="42" t="n">
        <v>11</v>
      </c>
      <c r="H42" s="39" t="n">
        <v>0</v>
      </c>
      <c r="I42" s="39" t="s">
        <v>44</v>
      </c>
      <c r="J42" s="38" t="str">
        <f aca="false">'контрол лист'!J41</f>
        <v> АЛТ клей РОСС RU.АЯ12.Д02542</v>
      </c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  <c r="DU42" s="36"/>
      <c r="DV42" s="36"/>
      <c r="DW42" s="36"/>
      <c r="DX42" s="36"/>
      <c r="DY42" s="36"/>
      <c r="DZ42" s="36"/>
      <c r="EA42" s="36"/>
      <c r="EB42" s="36"/>
      <c r="EC42" s="36"/>
      <c r="ED42" s="36"/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  <c r="IM42" s="36"/>
      <c r="IN42" s="36"/>
      <c r="IO42" s="36"/>
      <c r="IP42" s="36"/>
      <c r="IQ42" s="36"/>
      <c r="IR42" s="36"/>
      <c r="IS42" s="36"/>
      <c r="IT42" s="36"/>
      <c r="IU42" s="36"/>
      <c r="IV42" s="36"/>
      <c r="IW42" s="36"/>
    </row>
    <row r="43" customFormat="false" ht="24" hidden="false" customHeight="true" outlineLevel="0" collapsed="false">
      <c r="A43" s="38" t="s">
        <v>131</v>
      </c>
      <c r="B43" s="38" t="n">
        <v>96.97</v>
      </c>
      <c r="C43" s="38" t="s">
        <v>72</v>
      </c>
      <c r="D43" s="38" t="str">
        <f aca="false">'контрол лист'!D42</f>
        <v>КИУ</v>
      </c>
      <c r="E43" s="38" t="n">
        <v>0</v>
      </c>
      <c r="F43" s="39" t="s">
        <v>74</v>
      </c>
      <c r="G43" s="42" t="n">
        <v>2</v>
      </c>
      <c r="H43" s="39" t="n">
        <v>0</v>
      </c>
      <c r="I43" s="39" t="s">
        <v>44</v>
      </c>
      <c r="J43" s="38" t="str">
        <f aca="false">'контрол лист'!J42</f>
        <v> АЛТ клей РОСС RU.АЯ12.Д02542</v>
      </c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  <c r="CN43" s="36"/>
      <c r="CO43" s="36"/>
      <c r="CP43" s="36"/>
      <c r="CQ43" s="36"/>
      <c r="CR43" s="36"/>
      <c r="CS43" s="36"/>
      <c r="CT43" s="36"/>
      <c r="CU43" s="36"/>
      <c r="CV43" s="36"/>
      <c r="CW43" s="36"/>
      <c r="CX43" s="36"/>
      <c r="CY43" s="36"/>
      <c r="CZ43" s="36"/>
      <c r="DA43" s="36"/>
      <c r="DB43" s="36"/>
      <c r="DC43" s="36"/>
      <c r="DD43" s="36"/>
      <c r="DE43" s="36"/>
      <c r="DF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  <c r="DU43" s="36"/>
      <c r="DV43" s="36"/>
      <c r="DW43" s="36"/>
      <c r="DX43" s="36"/>
      <c r="DY43" s="36"/>
      <c r="DZ43" s="36"/>
      <c r="EA43" s="36"/>
      <c r="EB43" s="36"/>
      <c r="EC43" s="36"/>
      <c r="ED43" s="36"/>
      <c r="EE43" s="36"/>
      <c r="EF43" s="36"/>
      <c r="EG43" s="36"/>
      <c r="EH43" s="36"/>
      <c r="EI43" s="36"/>
      <c r="EJ43" s="36"/>
      <c r="EK43" s="36"/>
      <c r="EL43" s="36"/>
      <c r="EM43" s="36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  <c r="FQ43" s="36"/>
      <c r="FR43" s="36"/>
      <c r="FS43" s="36"/>
      <c r="FT43" s="36"/>
      <c r="FU43" s="36"/>
      <c r="FV43" s="36"/>
      <c r="FW43" s="36"/>
      <c r="FX43" s="36"/>
      <c r="FY43" s="36"/>
      <c r="FZ43" s="36"/>
      <c r="GA43" s="36"/>
      <c r="GB43" s="36"/>
      <c r="GC43" s="36"/>
      <c r="GD43" s="36"/>
      <c r="GE43" s="36"/>
      <c r="GF43" s="36"/>
      <c r="GG43" s="36"/>
      <c r="GH43" s="36"/>
      <c r="GI43" s="36"/>
      <c r="GJ43" s="36"/>
      <c r="GK43" s="36"/>
      <c r="GL43" s="36"/>
      <c r="GM43" s="36"/>
      <c r="GN43" s="36"/>
      <c r="GO43" s="36"/>
      <c r="GP43" s="36"/>
      <c r="GQ43" s="36"/>
      <c r="GR43" s="36"/>
      <c r="GS43" s="36"/>
      <c r="GT43" s="36"/>
      <c r="GU43" s="36"/>
      <c r="GV43" s="36"/>
      <c r="GW43" s="36"/>
      <c r="GX43" s="36"/>
      <c r="GY43" s="36"/>
      <c r="GZ43" s="36"/>
      <c r="HA43" s="36"/>
      <c r="HB43" s="36"/>
      <c r="HC43" s="36"/>
      <c r="HD43" s="36"/>
      <c r="HE43" s="36"/>
      <c r="HF43" s="36"/>
      <c r="HG43" s="36"/>
      <c r="HH43" s="36"/>
      <c r="HI43" s="36"/>
      <c r="HJ43" s="36"/>
      <c r="HK43" s="36"/>
      <c r="HL43" s="36"/>
      <c r="HM43" s="36"/>
      <c r="HN43" s="36"/>
      <c r="HO43" s="36"/>
      <c r="HP43" s="36"/>
      <c r="HQ43" s="36"/>
      <c r="HR43" s="36"/>
      <c r="HS43" s="36"/>
      <c r="HT43" s="36"/>
      <c r="HU43" s="36"/>
      <c r="HV43" s="36"/>
      <c r="HW43" s="36"/>
      <c r="HX43" s="36"/>
      <c r="HY43" s="36"/>
      <c r="HZ43" s="36"/>
      <c r="IA43" s="36"/>
      <c r="IB43" s="36"/>
      <c r="IC43" s="36"/>
      <c r="ID43" s="36"/>
      <c r="IE43" s="36"/>
      <c r="IF43" s="36"/>
      <c r="IG43" s="36"/>
      <c r="IH43" s="36"/>
      <c r="II43" s="36"/>
      <c r="IJ43" s="36"/>
      <c r="IK43" s="36"/>
      <c r="IL43" s="36"/>
      <c r="IM43" s="36"/>
      <c r="IN43" s="36"/>
      <c r="IO43" s="36"/>
      <c r="IP43" s="36"/>
      <c r="IQ43" s="36"/>
      <c r="IR43" s="36"/>
      <c r="IS43" s="36"/>
      <c r="IT43" s="36"/>
      <c r="IU43" s="36"/>
      <c r="IV43" s="36"/>
      <c r="IW43" s="36"/>
    </row>
    <row r="44" customFormat="false" ht="24" hidden="false" customHeight="true" outlineLevel="0" collapsed="false">
      <c r="A44" s="38" t="s">
        <v>132</v>
      </c>
      <c r="B44" s="38" t="s">
        <v>133</v>
      </c>
      <c r="C44" s="38" t="s">
        <v>72</v>
      </c>
      <c r="D44" s="38" t="str">
        <f aca="false">'контрол лист'!D43</f>
        <v>КИУ</v>
      </c>
      <c r="E44" s="38" t="n">
        <v>0</v>
      </c>
      <c r="F44" s="39" t="s">
        <v>74</v>
      </c>
      <c r="G44" s="42" t="n">
        <v>3</v>
      </c>
      <c r="H44" s="39" t="n">
        <v>0</v>
      </c>
      <c r="I44" s="39" t="s">
        <v>44</v>
      </c>
      <c r="J44" s="38" t="str">
        <f aca="false">'контрол лист'!J43</f>
        <v> АЛТ клей РОСС RU.АЯ12.Д02542</v>
      </c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  <c r="DU44" s="36"/>
      <c r="DV44" s="36"/>
      <c r="DW44" s="36"/>
      <c r="DX44" s="36"/>
      <c r="DY44" s="36"/>
      <c r="DZ44" s="36"/>
      <c r="EA44" s="36"/>
      <c r="EB44" s="36"/>
      <c r="EC44" s="36"/>
      <c r="ED44" s="36"/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W44" s="36"/>
      <c r="FX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S44" s="36"/>
      <c r="GT44" s="36"/>
      <c r="GU44" s="36"/>
      <c r="GV44" s="36"/>
      <c r="GW44" s="36"/>
      <c r="GX44" s="36"/>
      <c r="GY44" s="36"/>
      <c r="GZ44" s="36"/>
      <c r="HA44" s="36"/>
      <c r="HB44" s="36"/>
      <c r="HC44" s="36"/>
      <c r="HD44" s="36"/>
      <c r="HE44" s="36"/>
      <c r="HF44" s="36"/>
      <c r="HG44" s="36"/>
      <c r="HH44" s="36"/>
      <c r="HI44" s="36"/>
      <c r="HJ44" s="36"/>
      <c r="HK44" s="36"/>
      <c r="HL44" s="36"/>
      <c r="HM44" s="36"/>
      <c r="HN44" s="36"/>
      <c r="HO44" s="36"/>
      <c r="HP44" s="36"/>
      <c r="HQ44" s="36"/>
      <c r="HR44" s="36"/>
      <c r="HS44" s="36"/>
      <c r="HT44" s="36"/>
      <c r="HU44" s="36"/>
      <c r="HV44" s="36"/>
      <c r="HW44" s="36"/>
      <c r="HX44" s="36"/>
      <c r="HY44" s="36"/>
      <c r="HZ44" s="36"/>
      <c r="IA44" s="36"/>
      <c r="IB44" s="36"/>
      <c r="IC44" s="36"/>
      <c r="ID44" s="36"/>
      <c r="IE44" s="36"/>
      <c r="IF44" s="36"/>
      <c r="IG44" s="36"/>
      <c r="IH44" s="36"/>
      <c r="II44" s="36"/>
      <c r="IJ44" s="36"/>
      <c r="IK44" s="36"/>
      <c r="IL44" s="36"/>
      <c r="IM44" s="36"/>
      <c r="IN44" s="36"/>
      <c r="IO44" s="36"/>
      <c r="IP44" s="36"/>
      <c r="IQ44" s="36"/>
      <c r="IR44" s="36"/>
      <c r="IS44" s="36"/>
      <c r="IT44" s="36"/>
      <c r="IU44" s="36"/>
      <c r="IV44" s="36"/>
      <c r="IW44" s="36"/>
    </row>
    <row r="45" customFormat="false" ht="24" hidden="false" customHeight="true" outlineLevel="0" collapsed="false">
      <c r="A45" s="38" t="s">
        <v>134</v>
      </c>
      <c r="B45" s="38" t="s">
        <v>135</v>
      </c>
      <c r="C45" s="38" t="s">
        <v>72</v>
      </c>
      <c r="D45" s="38" t="str">
        <f aca="false">'контрол лист'!D44</f>
        <v>КИУ</v>
      </c>
      <c r="E45" s="38" t="n">
        <v>0</v>
      </c>
      <c r="F45" s="39" t="s">
        <v>74</v>
      </c>
      <c r="G45" s="42" t="n">
        <v>4</v>
      </c>
      <c r="H45" s="39" t="n">
        <v>0</v>
      </c>
      <c r="I45" s="39" t="s">
        <v>44</v>
      </c>
      <c r="J45" s="38" t="str">
        <f aca="false">'контрол лист'!J44</f>
        <v> АЛТ клей РОСС RU.АЯ12.Д02542</v>
      </c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  <c r="DU45" s="36"/>
      <c r="DV45" s="36"/>
      <c r="DW45" s="36"/>
      <c r="DX45" s="36"/>
      <c r="DY45" s="36"/>
      <c r="DZ45" s="36"/>
      <c r="EA45" s="36"/>
      <c r="EB45" s="36"/>
      <c r="EC45" s="36"/>
      <c r="ED45" s="36"/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W45" s="36"/>
      <c r="HX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  <c r="IM45" s="36"/>
      <c r="IN45" s="36"/>
      <c r="IO45" s="36"/>
      <c r="IP45" s="36"/>
      <c r="IQ45" s="36"/>
      <c r="IR45" s="36"/>
      <c r="IS45" s="36"/>
      <c r="IT45" s="36"/>
      <c r="IU45" s="36"/>
      <c r="IV45" s="36"/>
      <c r="IW45" s="36"/>
    </row>
    <row r="46" customFormat="false" ht="36" hidden="false" customHeight="true" outlineLevel="0" collapsed="false">
      <c r="A46" s="38" t="s">
        <v>136</v>
      </c>
      <c r="B46" s="38" t="s">
        <v>137</v>
      </c>
      <c r="C46" s="38" t="s">
        <v>138</v>
      </c>
      <c r="D46" s="38" t="str">
        <f aca="false">'контрол лист'!D45</f>
        <v>КИУ</v>
      </c>
      <c r="E46" s="38" t="n">
        <v>0</v>
      </c>
      <c r="F46" s="39" t="s">
        <v>74</v>
      </c>
      <c r="G46" s="38" t="n">
        <v>8</v>
      </c>
      <c r="H46" s="39" t="n">
        <v>0</v>
      </c>
      <c r="I46" s="39" t="s">
        <v>44</v>
      </c>
      <c r="J46" s="38" t="s">
        <v>139</v>
      </c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6"/>
      <c r="IQ46" s="36"/>
      <c r="IR46" s="36"/>
      <c r="IS46" s="36"/>
      <c r="IT46" s="36"/>
      <c r="IU46" s="36"/>
      <c r="IV46" s="36"/>
      <c r="IW46" s="36"/>
    </row>
    <row r="47" customFormat="false" ht="24" hidden="false" customHeight="true" outlineLevel="0" collapsed="false">
      <c r="A47" s="38" t="s">
        <v>140</v>
      </c>
      <c r="B47" s="38" t="s">
        <v>141</v>
      </c>
      <c r="C47" s="38" t="s">
        <v>138</v>
      </c>
      <c r="D47" s="38" t="str">
        <f aca="false">'контрол лист'!D46</f>
        <v>КИУ</v>
      </c>
      <c r="E47" s="38" t="n">
        <v>0</v>
      </c>
      <c r="F47" s="39" t="s">
        <v>74</v>
      </c>
      <c r="G47" s="38" t="n">
        <v>10</v>
      </c>
      <c r="H47" s="39" t="n">
        <v>0</v>
      </c>
      <c r="I47" s="39" t="s">
        <v>44</v>
      </c>
      <c r="J47" s="38" t="str">
        <f aca="false">'контрол лист'!J46</f>
        <v>Бродифакум 0,005% РОСС RU Д-RU.АД37.В.11289/19</v>
      </c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  <c r="IR47" s="36"/>
      <c r="IS47" s="36"/>
      <c r="IT47" s="36"/>
      <c r="IU47" s="36"/>
      <c r="IV47" s="36"/>
      <c r="IW47" s="36"/>
    </row>
    <row r="48" customFormat="false" ht="24" hidden="false" customHeight="true" outlineLevel="0" collapsed="false">
      <c r="A48" s="38" t="s">
        <v>142</v>
      </c>
      <c r="B48" s="38" t="s">
        <v>143</v>
      </c>
      <c r="C48" s="38" t="s">
        <v>138</v>
      </c>
      <c r="D48" s="38" t="str">
        <f aca="false">'контрол лист'!D47</f>
        <v>КИУ</v>
      </c>
      <c r="E48" s="38" t="n">
        <v>0</v>
      </c>
      <c r="F48" s="39" t="s">
        <v>74</v>
      </c>
      <c r="G48" s="38" t="n">
        <v>8</v>
      </c>
      <c r="H48" s="39" t="n">
        <v>0</v>
      </c>
      <c r="I48" s="39" t="s">
        <v>44</v>
      </c>
      <c r="J48" s="38" t="str">
        <f aca="false">'контрол лист'!J47</f>
        <v>Бродифакум 0,005% РОСС RU Д-RU.АД37.В.11289/19</v>
      </c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  <c r="IR48" s="36"/>
      <c r="IS48" s="36"/>
      <c r="IT48" s="36"/>
      <c r="IU48" s="36"/>
      <c r="IV48" s="36"/>
      <c r="IW48" s="36"/>
    </row>
    <row r="49" customFormat="false" ht="24" hidden="false" customHeight="true" outlineLevel="0" collapsed="false">
      <c r="A49" s="38" t="s">
        <v>144</v>
      </c>
      <c r="B49" s="38" t="s">
        <v>145</v>
      </c>
      <c r="C49" s="38" t="s">
        <v>138</v>
      </c>
      <c r="D49" s="38" t="str">
        <f aca="false">'контрол лист'!D48</f>
        <v>КИУ</v>
      </c>
      <c r="E49" s="38" t="n">
        <v>0</v>
      </c>
      <c r="F49" s="39" t="s">
        <v>74</v>
      </c>
      <c r="G49" s="38" t="n">
        <v>8</v>
      </c>
      <c r="H49" s="39" t="n">
        <v>0</v>
      </c>
      <c r="I49" s="39" t="s">
        <v>44</v>
      </c>
      <c r="J49" s="38" t="str">
        <f aca="false">'контрол лист'!J48</f>
        <v>Бродифакум 0,005% РОСС RU Д-RU.АД37.В.11289/19</v>
      </c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6"/>
      <c r="IQ49" s="36"/>
      <c r="IR49" s="36"/>
      <c r="IS49" s="36"/>
      <c r="IT49" s="36"/>
      <c r="IU49" s="36"/>
      <c r="IV49" s="36"/>
      <c r="IW49" s="36"/>
    </row>
    <row r="50" customFormat="false" ht="24" hidden="false" customHeight="true" outlineLevel="0" collapsed="false">
      <c r="A50" s="38" t="s">
        <v>146</v>
      </c>
      <c r="B50" s="38" t="s">
        <v>147</v>
      </c>
      <c r="C50" s="38" t="s">
        <v>138</v>
      </c>
      <c r="D50" s="38" t="str">
        <f aca="false">'контрол лист'!D49</f>
        <v>КИУ</v>
      </c>
      <c r="E50" s="38" t="n">
        <v>0</v>
      </c>
      <c r="F50" s="39" t="s">
        <v>74</v>
      </c>
      <c r="G50" s="38" t="n">
        <v>8</v>
      </c>
      <c r="H50" s="39" t="n">
        <v>0</v>
      </c>
      <c r="I50" s="39" t="s">
        <v>44</v>
      </c>
      <c r="J50" s="38" t="str">
        <f aca="false">'контрол лист'!J49</f>
        <v>Бродифакум 0,005% РОСС RU Д-RU.АД37.В.11289/19</v>
      </c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S50" s="36"/>
      <c r="IT50" s="36"/>
      <c r="IU50" s="36"/>
      <c r="IV50" s="36"/>
      <c r="IW50" s="36"/>
    </row>
    <row r="51" customFormat="false" ht="24" hidden="false" customHeight="true" outlineLevel="0" collapsed="false">
      <c r="A51" s="38" t="s">
        <v>148</v>
      </c>
      <c r="B51" s="38" t="s">
        <v>149</v>
      </c>
      <c r="C51" s="38" t="s">
        <v>138</v>
      </c>
      <c r="D51" s="38" t="str">
        <f aca="false">'контрол лист'!D50</f>
        <v>КИУ</v>
      </c>
      <c r="E51" s="38" t="n">
        <v>0</v>
      </c>
      <c r="F51" s="39" t="s">
        <v>150</v>
      </c>
      <c r="G51" s="38" t="n">
        <v>5</v>
      </c>
      <c r="H51" s="39" t="n">
        <v>0</v>
      </c>
      <c r="I51" s="39" t="s">
        <v>44</v>
      </c>
      <c r="J51" s="38" t="str">
        <f aca="false">'контрол лист'!J50</f>
        <v>Бродифакум 0,005% РОСС RU Д-RU.АД37.В.11289/19</v>
      </c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6"/>
      <c r="IT51" s="36"/>
      <c r="IU51" s="36"/>
      <c r="IV51" s="36"/>
      <c r="IW51" s="36"/>
    </row>
    <row r="52" customFormat="false" ht="36" hidden="false" customHeight="true" outlineLevel="0" collapsed="false">
      <c r="A52" s="38" t="s">
        <v>151</v>
      </c>
      <c r="B52" s="38" t="s">
        <v>152</v>
      </c>
      <c r="C52" s="38" t="s">
        <v>138</v>
      </c>
      <c r="D52" s="38" t="str">
        <f aca="false">'контрол лист'!D51</f>
        <v>КИУ</v>
      </c>
      <c r="E52" s="38" t="n">
        <v>0</v>
      </c>
      <c r="F52" s="39" t="s">
        <v>150</v>
      </c>
      <c r="G52" s="38" t="n">
        <v>11</v>
      </c>
      <c r="H52" s="39" t="n">
        <v>0</v>
      </c>
      <c r="I52" s="39" t="s">
        <v>44</v>
      </c>
      <c r="J52" s="38" t="str">
        <f aca="false">'контрол лист'!J51</f>
        <v>Бродифакум 0,005% РОСС RU Д-RU.АД37.В.11289/19</v>
      </c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  <c r="IR52" s="36"/>
      <c r="IS52" s="36"/>
      <c r="IT52" s="36"/>
      <c r="IU52" s="36"/>
      <c r="IV52" s="36"/>
      <c r="IW52" s="36"/>
    </row>
    <row r="53" customFormat="false" ht="24" hidden="false" customHeight="true" outlineLevel="0" collapsed="false">
      <c r="A53" s="38" t="s">
        <v>153</v>
      </c>
      <c r="B53" s="38" t="s">
        <v>154</v>
      </c>
      <c r="C53" s="38" t="s">
        <v>138</v>
      </c>
      <c r="D53" s="38" t="str">
        <f aca="false">'контрол лист'!D52</f>
        <v>КИУ</v>
      </c>
      <c r="E53" s="38" t="n">
        <v>0</v>
      </c>
      <c r="F53" s="39" t="s">
        <v>155</v>
      </c>
      <c r="G53" s="38" t="n">
        <v>6</v>
      </c>
      <c r="H53" s="39" t="n">
        <v>0</v>
      </c>
      <c r="I53" s="39" t="s">
        <v>44</v>
      </c>
      <c r="J53" s="38" t="str">
        <f aca="false">'контрол лист'!J52</f>
        <v>Бродифакум 0,005% РОСС RU Д-RU.АД37.В.11289/19</v>
      </c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  <c r="DU53" s="36"/>
      <c r="DV53" s="36"/>
      <c r="DW53" s="36"/>
      <c r="DX53" s="36"/>
      <c r="DY53" s="36"/>
      <c r="DZ53" s="36"/>
      <c r="EA53" s="36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  <c r="IM53" s="36"/>
      <c r="IN53" s="36"/>
      <c r="IO53" s="36"/>
      <c r="IP53" s="36"/>
      <c r="IQ53" s="36"/>
      <c r="IR53" s="36"/>
      <c r="IS53" s="36"/>
      <c r="IT53" s="36"/>
      <c r="IU53" s="36"/>
      <c r="IV53" s="36"/>
      <c r="IW53" s="36"/>
    </row>
    <row r="54" customFormat="false" ht="24" hidden="false" customHeight="true" outlineLevel="0" collapsed="false">
      <c r="A54" s="38" t="s">
        <v>156</v>
      </c>
      <c r="B54" s="38" t="s">
        <v>157</v>
      </c>
      <c r="C54" s="38" t="s">
        <v>138</v>
      </c>
      <c r="D54" s="38" t="str">
        <f aca="false">'контрол лист'!D53</f>
        <v>КИУ</v>
      </c>
      <c r="E54" s="38" t="n">
        <v>0</v>
      </c>
      <c r="F54" s="39" t="s">
        <v>155</v>
      </c>
      <c r="G54" s="38" t="n">
        <v>6</v>
      </c>
      <c r="H54" s="39" t="n">
        <v>0</v>
      </c>
      <c r="I54" s="39" t="s">
        <v>44</v>
      </c>
      <c r="J54" s="38" t="str">
        <f aca="false">'контрол лист'!J53</f>
        <v>Бродифакум 0,005% РОСС RU Д-RU.АД37.В.11289/19</v>
      </c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  <c r="DU54" s="36"/>
      <c r="DV54" s="36"/>
      <c r="DW54" s="36"/>
      <c r="DX54" s="36"/>
      <c r="DY54" s="36"/>
      <c r="DZ54" s="36"/>
      <c r="EA54" s="36"/>
      <c r="EB54" s="36"/>
      <c r="EC54" s="36"/>
      <c r="ED54" s="36"/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  <c r="IM54" s="36"/>
      <c r="IN54" s="36"/>
      <c r="IO54" s="36"/>
      <c r="IP54" s="36"/>
      <c r="IQ54" s="36"/>
      <c r="IR54" s="36"/>
      <c r="IS54" s="36"/>
      <c r="IT54" s="36"/>
      <c r="IU54" s="36"/>
      <c r="IV54" s="36"/>
      <c r="IW54" s="36"/>
    </row>
    <row r="55" customFormat="false" ht="84" hidden="false" customHeight="true" outlineLevel="0" collapsed="false">
      <c r="A55" s="38" t="s">
        <v>158</v>
      </c>
      <c r="B55" s="38" t="s">
        <v>159</v>
      </c>
      <c r="C55" s="38" t="s">
        <v>138</v>
      </c>
      <c r="D55" s="38" t="str">
        <f aca="false">'контрол лист'!D54</f>
        <v>КИУ</v>
      </c>
      <c r="E55" s="38" t="n">
        <v>0</v>
      </c>
      <c r="F55" s="39" t="s">
        <v>160</v>
      </c>
      <c r="G55" s="38" t="n">
        <v>26</v>
      </c>
      <c r="H55" s="39" t="n">
        <v>0</v>
      </c>
      <c r="I55" s="39" t="s">
        <v>44</v>
      </c>
      <c r="J55" s="38" t="str">
        <f aca="false">'контрол лист'!J54</f>
        <v>Бродифакум 0,005% РОСС RU Д-RU.АД37.В.11289/19</v>
      </c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  <c r="IR55" s="36"/>
      <c r="IS55" s="36"/>
      <c r="IT55" s="36"/>
      <c r="IU55" s="36"/>
      <c r="IV55" s="36"/>
      <c r="IW55" s="36"/>
    </row>
    <row r="56" customFormat="false" ht="120" hidden="false" customHeight="true" outlineLevel="0" collapsed="false">
      <c r="A56" s="38" t="s">
        <v>161</v>
      </c>
      <c r="B56" s="38" t="s">
        <v>162</v>
      </c>
      <c r="C56" s="38" t="s">
        <v>138</v>
      </c>
      <c r="D56" s="38" t="str">
        <f aca="false">'контрол лист'!D55</f>
        <v>КИУ</v>
      </c>
      <c r="E56" s="38" t="s">
        <v>94</v>
      </c>
      <c r="F56" s="39" t="s">
        <v>160</v>
      </c>
      <c r="G56" s="38" t="n">
        <v>31</v>
      </c>
      <c r="H56" s="39" t="n">
        <v>0</v>
      </c>
      <c r="I56" s="39" t="s">
        <v>44</v>
      </c>
      <c r="J56" s="38" t="str">
        <f aca="false">'контрол лист'!J55</f>
        <v>Бродифакум 0,005% РОСС RU Д-RU.АД37.В.11289/19</v>
      </c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6"/>
      <c r="IQ56" s="36"/>
      <c r="IR56" s="36"/>
      <c r="IS56" s="36"/>
      <c r="IT56" s="36"/>
      <c r="IU56" s="36"/>
      <c r="IV56" s="36"/>
      <c r="IW56" s="36"/>
    </row>
    <row r="57" customFormat="false" ht="48" hidden="false" customHeight="true" outlineLevel="0" collapsed="false">
      <c r="A57" s="38" t="s">
        <v>163</v>
      </c>
      <c r="B57" s="38" t="s">
        <v>164</v>
      </c>
      <c r="C57" s="38" t="s">
        <v>138</v>
      </c>
      <c r="D57" s="38" t="str">
        <f aca="false">'контрол лист'!D56</f>
        <v>КИУ</v>
      </c>
      <c r="E57" s="38" t="s">
        <v>94</v>
      </c>
      <c r="F57" s="39" t="s">
        <v>155</v>
      </c>
      <c r="G57" s="38" t="n">
        <v>13</v>
      </c>
      <c r="H57" s="39" t="n">
        <v>0</v>
      </c>
      <c r="I57" s="39" t="s">
        <v>44</v>
      </c>
      <c r="J57" s="38" t="str">
        <f aca="false">'контрол лист'!J56</f>
        <v>Бродифакум 0,005% РОСС RU Д-RU.АД37.В.11289/19</v>
      </c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  <c r="EB57" s="36"/>
      <c r="EC57" s="36"/>
      <c r="ED57" s="36"/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6"/>
      <c r="IQ57" s="36"/>
      <c r="IR57" s="36"/>
      <c r="IS57" s="36"/>
      <c r="IT57" s="36"/>
      <c r="IU57" s="36"/>
      <c r="IV57" s="36"/>
      <c r="IW57" s="36"/>
    </row>
    <row r="58" customFormat="false" ht="48" hidden="false" customHeight="true" outlineLevel="0" collapsed="false">
      <c r="A58" s="38" t="s">
        <v>165</v>
      </c>
      <c r="B58" s="38" t="s">
        <v>166</v>
      </c>
      <c r="C58" s="38" t="s">
        <v>138</v>
      </c>
      <c r="D58" s="38" t="str">
        <f aca="false">'контрол лист'!D57</f>
        <v>КИУ</v>
      </c>
      <c r="E58" s="38" t="n">
        <v>0</v>
      </c>
      <c r="F58" s="39" t="s">
        <v>155</v>
      </c>
      <c r="G58" s="38" t="n">
        <v>16</v>
      </c>
      <c r="H58" s="39" t="n">
        <v>0</v>
      </c>
      <c r="I58" s="39" t="s">
        <v>44</v>
      </c>
      <c r="J58" s="38" t="str">
        <f aca="false">'контрол лист'!J57</f>
        <v>Бродифакум 0,005% РОСС RU Д-RU.АД37.В.11289/19</v>
      </c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  <c r="IR58" s="36"/>
      <c r="IS58" s="36"/>
      <c r="IT58" s="36"/>
      <c r="IU58" s="36"/>
      <c r="IV58" s="36"/>
      <c r="IW58" s="36"/>
    </row>
    <row r="59" customFormat="false" ht="24" hidden="false" customHeight="true" outlineLevel="0" collapsed="false">
      <c r="A59" s="43" t="s">
        <v>167</v>
      </c>
      <c r="B59" s="38" t="n">
        <f aca="false">SUM('контрол лист'!G7:G45)</f>
        <v>112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6"/>
      <c r="IQ59" s="36"/>
      <c r="IR59" s="36"/>
      <c r="IS59" s="36"/>
      <c r="IT59" s="36"/>
      <c r="IU59" s="36"/>
      <c r="IV59" s="36"/>
      <c r="IW59" s="36"/>
    </row>
    <row r="60" customFormat="false" ht="24" hidden="false" customHeight="true" outlineLevel="0" collapsed="false">
      <c r="A60" s="43" t="s">
        <v>168</v>
      </c>
      <c r="B60" s="38" t="n">
        <f aca="false">SUM('контрол лист'!G46:G58)</f>
        <v>156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6"/>
      <c r="IQ60" s="36"/>
      <c r="IR60" s="36"/>
      <c r="IS60" s="36"/>
      <c r="IT60" s="36"/>
      <c r="IU60" s="36"/>
      <c r="IV60" s="36"/>
      <c r="IW60" s="36"/>
    </row>
    <row r="61" customFormat="false" ht="38.25" hidden="false" customHeight="true" outlineLevel="0" collapsed="false">
      <c r="A61" s="43" t="s">
        <v>169</v>
      </c>
      <c r="B61" s="38" t="n">
        <f aca="false">'контрол лист'!B59+'контрол лист'!B60</f>
        <v>268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6"/>
      <c r="IQ61" s="36"/>
      <c r="IR61" s="36"/>
      <c r="IS61" s="36"/>
      <c r="IT61" s="36"/>
      <c r="IU61" s="36"/>
      <c r="IV61" s="36"/>
      <c r="IW61" s="36"/>
    </row>
    <row r="62" s="1" customFormat="true" ht="39" hidden="false" customHeight="true" outlineLevel="0" collapsed="false">
      <c r="A62" s="32" t="s">
        <v>170</v>
      </c>
      <c r="C62" s="32"/>
      <c r="D62" s="32"/>
      <c r="E62" s="32"/>
      <c r="F62" s="32"/>
      <c r="G62" s="32"/>
      <c r="H62" s="32"/>
      <c r="I62" s="32"/>
      <c r="J62" s="32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  <c r="IM62" s="36"/>
      <c r="IN62" s="36"/>
      <c r="IO62" s="36"/>
      <c r="IP62" s="36"/>
      <c r="IQ62" s="36"/>
      <c r="IR62" s="36"/>
      <c r="IS62" s="36"/>
      <c r="IT62" s="36"/>
      <c r="IU62" s="36"/>
      <c r="IV62" s="36"/>
      <c r="IW62" s="36"/>
    </row>
    <row r="63" s="1" customFormat="true" ht="72" hidden="false" customHeight="true" outlineLevel="0" collapsed="false">
      <c r="A63" s="32" t="s">
        <v>171</v>
      </c>
      <c r="C63" s="32"/>
      <c r="D63" s="32"/>
      <c r="E63" s="32"/>
      <c r="F63" s="32"/>
      <c r="G63" s="32"/>
      <c r="H63" s="32"/>
      <c r="I63" s="32"/>
      <c r="J63" s="32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36"/>
      <c r="EC63" s="36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36"/>
      <c r="EY63" s="36"/>
      <c r="EZ63" s="36"/>
      <c r="FA63" s="36"/>
      <c r="FB63" s="36"/>
      <c r="FC63" s="36"/>
      <c r="FD63" s="36"/>
      <c r="FE63" s="36"/>
      <c r="FF63" s="36"/>
      <c r="FG63" s="36"/>
      <c r="FH63" s="36"/>
      <c r="FI63" s="36"/>
      <c r="FJ63" s="36"/>
      <c r="FK63" s="36"/>
      <c r="FL63" s="36"/>
      <c r="FM63" s="36"/>
      <c r="FN63" s="36"/>
      <c r="FO63" s="36"/>
      <c r="FP63" s="36"/>
      <c r="FQ63" s="36"/>
      <c r="FR63" s="36"/>
      <c r="FS63" s="36"/>
      <c r="FT63" s="36"/>
      <c r="FU63" s="36"/>
      <c r="FV63" s="36"/>
      <c r="FW63" s="36"/>
      <c r="FX63" s="36"/>
      <c r="FY63" s="36"/>
      <c r="FZ63" s="36"/>
      <c r="GA63" s="36"/>
      <c r="GB63" s="36"/>
      <c r="GC63" s="36"/>
      <c r="GD63" s="36"/>
      <c r="GE63" s="36"/>
      <c r="GF63" s="36"/>
      <c r="GG63" s="36"/>
      <c r="GH63" s="36"/>
      <c r="GI63" s="36"/>
      <c r="GJ63" s="36"/>
      <c r="GK63" s="36"/>
      <c r="GL63" s="36"/>
      <c r="GM63" s="36"/>
      <c r="GN63" s="36"/>
      <c r="GO63" s="36"/>
      <c r="GP63" s="36"/>
      <c r="GQ63" s="36"/>
      <c r="GR63" s="36"/>
      <c r="GS63" s="36"/>
      <c r="GT63" s="36"/>
      <c r="GU63" s="36"/>
      <c r="GV63" s="36"/>
      <c r="GW63" s="36"/>
      <c r="GX63" s="36"/>
      <c r="GY63" s="36"/>
      <c r="GZ63" s="36"/>
      <c r="HA63" s="36"/>
      <c r="HB63" s="36"/>
      <c r="HC63" s="36"/>
      <c r="HD63" s="36"/>
      <c r="HE63" s="36"/>
      <c r="HF63" s="36"/>
      <c r="HG63" s="36"/>
      <c r="HH63" s="36"/>
      <c r="HI63" s="36"/>
      <c r="HJ63" s="36"/>
      <c r="HK63" s="36"/>
      <c r="HL63" s="36"/>
      <c r="HM63" s="36"/>
      <c r="HN63" s="36"/>
      <c r="HO63" s="36"/>
      <c r="HP63" s="36"/>
      <c r="HQ63" s="36"/>
      <c r="HR63" s="36"/>
      <c r="HS63" s="36"/>
      <c r="HT63" s="36"/>
      <c r="HU63" s="36"/>
      <c r="HV63" s="36"/>
      <c r="HW63" s="36"/>
      <c r="HX63" s="36"/>
      <c r="HY63" s="36"/>
      <c r="HZ63" s="36"/>
      <c r="IA63" s="36"/>
      <c r="IB63" s="36"/>
      <c r="IC63" s="36"/>
      <c r="ID63" s="36"/>
      <c r="IE63" s="36"/>
      <c r="IF63" s="36"/>
      <c r="IG63" s="36"/>
      <c r="IH63" s="36"/>
      <c r="II63" s="36"/>
      <c r="IJ63" s="36"/>
      <c r="IK63" s="36"/>
      <c r="IL63" s="36"/>
      <c r="IM63" s="36"/>
      <c r="IN63" s="36"/>
      <c r="IO63" s="36"/>
      <c r="IP63" s="36"/>
      <c r="IQ63" s="36"/>
      <c r="IR63" s="36"/>
      <c r="IS63" s="36"/>
      <c r="IT63" s="36"/>
      <c r="IU63" s="36"/>
      <c r="IV63" s="36"/>
      <c r="IW63" s="36"/>
    </row>
    <row r="64" customFormat="false" ht="24" hidden="false" customHeight="true" outlineLevel="0" collapsed="false">
      <c r="A64" s="44" t="s">
        <v>172</v>
      </c>
      <c r="B64" s="45" t="s">
        <v>173</v>
      </c>
      <c r="C64" s="45"/>
      <c r="D64" s="45"/>
      <c r="E64" s="45"/>
      <c r="F64" s="45"/>
      <c r="G64" s="44" t="s">
        <v>174</v>
      </c>
      <c r="H64" s="44"/>
      <c r="I64" s="44" t="s">
        <v>175</v>
      </c>
      <c r="J64" s="46"/>
      <c r="K64" s="47"/>
      <c r="L64" s="47"/>
      <c r="M64" s="47"/>
      <c r="N64" s="47"/>
      <c r="O64" s="47"/>
      <c r="P64" s="44" t="s">
        <v>176</v>
      </c>
      <c r="Q64" s="44"/>
      <c r="R64" s="44" t="s">
        <v>175</v>
      </c>
      <c r="S64" s="44" t="s">
        <v>172</v>
      </c>
      <c r="T64" s="45" t="s">
        <v>173</v>
      </c>
      <c r="U64" s="45"/>
      <c r="V64" s="45"/>
      <c r="W64" s="45"/>
      <c r="X64" s="45"/>
      <c r="Y64" s="44" t="s">
        <v>176</v>
      </c>
      <c r="Z64" s="44"/>
      <c r="AA64" s="44" t="s">
        <v>175</v>
      </c>
      <c r="AB64" s="44" t="s">
        <v>172</v>
      </c>
      <c r="AC64" s="45" t="s">
        <v>173</v>
      </c>
      <c r="AD64" s="45"/>
      <c r="AE64" s="45"/>
      <c r="AF64" s="45"/>
      <c r="AG64" s="45"/>
      <c r="AH64" s="44" t="s">
        <v>176</v>
      </c>
      <c r="AI64" s="44"/>
      <c r="AJ64" s="44" t="s">
        <v>175</v>
      </c>
      <c r="AK64" s="44" t="s">
        <v>172</v>
      </c>
      <c r="AL64" s="45" t="s">
        <v>173</v>
      </c>
      <c r="AM64" s="45"/>
      <c r="AN64" s="45"/>
      <c r="AO64" s="45"/>
      <c r="AP64" s="45"/>
      <c r="AQ64" s="44" t="s">
        <v>176</v>
      </c>
      <c r="AR64" s="44"/>
      <c r="AS64" s="44" t="s">
        <v>175</v>
      </c>
      <c r="AT64" s="44" t="s">
        <v>172</v>
      </c>
      <c r="AU64" s="45" t="s">
        <v>173</v>
      </c>
      <c r="AV64" s="45"/>
      <c r="AW64" s="45"/>
      <c r="AX64" s="45"/>
      <c r="AY64" s="45"/>
      <c r="AZ64" s="44" t="s">
        <v>176</v>
      </c>
      <c r="BA64" s="44"/>
      <c r="BB64" s="44" t="s">
        <v>175</v>
      </c>
      <c r="BC64" s="44" t="s">
        <v>172</v>
      </c>
      <c r="BD64" s="45" t="s">
        <v>173</v>
      </c>
      <c r="BE64" s="45"/>
      <c r="BF64" s="45"/>
      <c r="BG64" s="45"/>
      <c r="BH64" s="45"/>
      <c r="BI64" s="44" t="s">
        <v>176</v>
      </c>
      <c r="BJ64" s="44"/>
      <c r="BK64" s="44" t="s">
        <v>175</v>
      </c>
      <c r="BL64" s="44" t="s">
        <v>172</v>
      </c>
      <c r="BM64" s="45" t="s">
        <v>173</v>
      </c>
      <c r="BN64" s="45"/>
      <c r="BO64" s="45"/>
      <c r="BP64" s="45"/>
      <c r="BQ64" s="45"/>
      <c r="BR64" s="44" t="s">
        <v>176</v>
      </c>
      <c r="BS64" s="44"/>
      <c r="BT64" s="44" t="s">
        <v>175</v>
      </c>
      <c r="BU64" s="44" t="s">
        <v>172</v>
      </c>
      <c r="BV64" s="45" t="s">
        <v>173</v>
      </c>
      <c r="BW64" s="45"/>
      <c r="BX64" s="45"/>
      <c r="BY64" s="45"/>
      <c r="BZ64" s="45"/>
      <c r="CA64" s="44" t="s">
        <v>176</v>
      </c>
      <c r="CB64" s="44"/>
      <c r="CC64" s="44" t="s">
        <v>175</v>
      </c>
      <c r="CD64" s="44" t="s">
        <v>172</v>
      </c>
      <c r="CE64" s="45" t="s">
        <v>173</v>
      </c>
      <c r="CF64" s="45"/>
      <c r="CG64" s="45"/>
      <c r="CH64" s="45"/>
      <c r="CI64" s="45"/>
      <c r="CJ64" s="44" t="s">
        <v>176</v>
      </c>
      <c r="CK64" s="44"/>
      <c r="CL64" s="44" t="s">
        <v>175</v>
      </c>
      <c r="CM64" s="44" t="s">
        <v>172</v>
      </c>
      <c r="CN64" s="45" t="s">
        <v>173</v>
      </c>
      <c r="CO64" s="45"/>
      <c r="CP64" s="45"/>
      <c r="CQ64" s="45"/>
      <c r="CR64" s="45"/>
      <c r="CS64" s="44" t="s">
        <v>176</v>
      </c>
      <c r="CT64" s="44"/>
      <c r="CU64" s="44" t="s">
        <v>175</v>
      </c>
      <c r="CV64" s="44" t="s">
        <v>172</v>
      </c>
      <c r="CW64" s="45" t="s">
        <v>173</v>
      </c>
      <c r="CX64" s="45"/>
      <c r="CY64" s="45"/>
      <c r="CZ64" s="45"/>
      <c r="DA64" s="45"/>
      <c r="DB64" s="44" t="s">
        <v>176</v>
      </c>
      <c r="DC64" s="44"/>
      <c r="DD64" s="44" t="s">
        <v>175</v>
      </c>
      <c r="DE64" s="44" t="s">
        <v>172</v>
      </c>
      <c r="DF64" s="45" t="s">
        <v>173</v>
      </c>
      <c r="DG64" s="45"/>
      <c r="DH64" s="45"/>
      <c r="DI64" s="45"/>
      <c r="DJ64" s="45"/>
      <c r="DK64" s="44" t="s">
        <v>176</v>
      </c>
      <c r="DL64" s="44"/>
      <c r="DM64" s="44" t="s">
        <v>175</v>
      </c>
      <c r="DN64" s="44" t="s">
        <v>172</v>
      </c>
      <c r="DO64" s="45" t="s">
        <v>173</v>
      </c>
      <c r="DP64" s="45"/>
      <c r="DQ64" s="45"/>
      <c r="DR64" s="45"/>
      <c r="DS64" s="45"/>
      <c r="DT64" s="44" t="s">
        <v>176</v>
      </c>
      <c r="DU64" s="44"/>
      <c r="DV64" s="44" t="s">
        <v>175</v>
      </c>
      <c r="DW64" s="44" t="s">
        <v>172</v>
      </c>
      <c r="DX64" s="45" t="s">
        <v>173</v>
      </c>
      <c r="DY64" s="45"/>
      <c r="DZ64" s="45"/>
      <c r="EA64" s="45"/>
      <c r="EB64" s="45"/>
      <c r="EC64" s="44" t="s">
        <v>176</v>
      </c>
      <c r="ED64" s="44"/>
      <c r="EE64" s="44" t="s">
        <v>175</v>
      </c>
      <c r="EF64" s="44" t="s">
        <v>172</v>
      </c>
      <c r="EG64" s="45" t="s">
        <v>173</v>
      </c>
      <c r="EH64" s="45"/>
      <c r="EI64" s="45"/>
      <c r="EJ64" s="45"/>
      <c r="EK64" s="45"/>
      <c r="EL64" s="44" t="s">
        <v>176</v>
      </c>
      <c r="EM64" s="44"/>
      <c r="EN64" s="44" t="s">
        <v>175</v>
      </c>
      <c r="EO64" s="44" t="s">
        <v>172</v>
      </c>
      <c r="EP64" s="45" t="s">
        <v>173</v>
      </c>
      <c r="EQ64" s="45"/>
      <c r="ER64" s="45"/>
      <c r="ES64" s="45"/>
      <c r="ET64" s="45"/>
      <c r="EU64" s="44" t="s">
        <v>176</v>
      </c>
      <c r="EV64" s="44"/>
      <c r="EW64" s="44" t="s">
        <v>175</v>
      </c>
      <c r="EX64" s="44" t="s">
        <v>172</v>
      </c>
      <c r="EY64" s="45" t="s">
        <v>173</v>
      </c>
      <c r="EZ64" s="45"/>
      <c r="FA64" s="45"/>
      <c r="FB64" s="45"/>
      <c r="FC64" s="45"/>
      <c r="FD64" s="44" t="s">
        <v>176</v>
      </c>
      <c r="FE64" s="44"/>
      <c r="FF64" s="44" t="s">
        <v>175</v>
      </c>
      <c r="FG64" s="44" t="s">
        <v>172</v>
      </c>
      <c r="FH64" s="45" t="s">
        <v>173</v>
      </c>
      <c r="FI64" s="45"/>
      <c r="FJ64" s="45"/>
      <c r="FK64" s="45"/>
      <c r="FL64" s="45"/>
      <c r="FM64" s="44" t="s">
        <v>176</v>
      </c>
      <c r="FN64" s="44"/>
      <c r="FO64" s="44" t="s">
        <v>175</v>
      </c>
      <c r="FP64" s="44" t="s">
        <v>172</v>
      </c>
      <c r="FQ64" s="45" t="s">
        <v>173</v>
      </c>
      <c r="FR64" s="45"/>
      <c r="FS64" s="45"/>
      <c r="FT64" s="45"/>
      <c r="FU64" s="45"/>
      <c r="FV64" s="44" t="s">
        <v>176</v>
      </c>
      <c r="FW64" s="44"/>
      <c r="FX64" s="44" t="s">
        <v>175</v>
      </c>
      <c r="FY64" s="44" t="s">
        <v>172</v>
      </c>
      <c r="FZ64" s="45" t="s">
        <v>173</v>
      </c>
      <c r="GA64" s="45"/>
      <c r="GB64" s="45"/>
      <c r="GC64" s="45"/>
      <c r="GD64" s="45"/>
      <c r="GE64" s="44" t="s">
        <v>176</v>
      </c>
      <c r="GF64" s="44"/>
      <c r="GG64" s="44" t="s">
        <v>175</v>
      </c>
      <c r="GH64" s="44" t="s">
        <v>172</v>
      </c>
      <c r="GI64" s="45" t="s">
        <v>173</v>
      </c>
      <c r="GJ64" s="45"/>
      <c r="GK64" s="45"/>
      <c r="GL64" s="45"/>
      <c r="GM64" s="45"/>
      <c r="GN64" s="44" t="s">
        <v>176</v>
      </c>
      <c r="GO64" s="44"/>
      <c r="GP64" s="44" t="s">
        <v>175</v>
      </c>
      <c r="GQ64" s="44" t="s">
        <v>172</v>
      </c>
      <c r="GR64" s="45" t="s">
        <v>173</v>
      </c>
      <c r="GS64" s="45"/>
      <c r="GT64" s="45"/>
      <c r="GU64" s="45"/>
      <c r="GV64" s="45"/>
      <c r="GW64" s="44" t="s">
        <v>176</v>
      </c>
      <c r="GX64" s="44"/>
      <c r="GY64" s="44" t="s">
        <v>175</v>
      </c>
      <c r="GZ64" s="44" t="s">
        <v>172</v>
      </c>
      <c r="HA64" s="45" t="s">
        <v>173</v>
      </c>
      <c r="HB64" s="45"/>
      <c r="HC64" s="45"/>
      <c r="HD64" s="45"/>
      <c r="HE64" s="45"/>
      <c r="HF64" s="44" t="s">
        <v>176</v>
      </c>
      <c r="HG64" s="44"/>
      <c r="HH64" s="44" t="s">
        <v>175</v>
      </c>
      <c r="HI64" s="44" t="s">
        <v>172</v>
      </c>
      <c r="HJ64" s="45" t="s">
        <v>173</v>
      </c>
      <c r="HK64" s="45"/>
      <c r="HL64" s="45"/>
      <c r="HM64" s="45"/>
      <c r="HN64" s="45"/>
      <c r="HO64" s="44" t="s">
        <v>176</v>
      </c>
      <c r="HP64" s="44"/>
      <c r="HQ64" s="44" t="s">
        <v>175</v>
      </c>
      <c r="HR64" s="44" t="s">
        <v>172</v>
      </c>
      <c r="HS64" s="45" t="s">
        <v>173</v>
      </c>
      <c r="HT64" s="45"/>
      <c r="HU64" s="45"/>
      <c r="HV64" s="45"/>
      <c r="HW64" s="45"/>
      <c r="HX64" s="44" t="s">
        <v>176</v>
      </c>
      <c r="HY64" s="44"/>
      <c r="HZ64" s="44" t="s">
        <v>175</v>
      </c>
      <c r="IA64" s="44" t="s">
        <v>172</v>
      </c>
      <c r="IB64" s="45" t="s">
        <v>173</v>
      </c>
      <c r="IC64" s="45"/>
      <c r="ID64" s="45"/>
      <c r="IE64" s="45"/>
      <c r="IF64" s="45"/>
      <c r="IG64" s="44" t="s">
        <v>176</v>
      </c>
      <c r="IH64" s="44"/>
      <c r="II64" s="44" t="s">
        <v>175</v>
      </c>
      <c r="IJ64" s="44" t="s">
        <v>172</v>
      </c>
      <c r="IK64" s="45" t="s">
        <v>173</v>
      </c>
      <c r="IL64" s="45"/>
      <c r="IM64" s="45"/>
      <c r="IN64" s="45"/>
      <c r="IO64" s="45"/>
      <c r="IP64" s="44" t="s">
        <v>176</v>
      </c>
      <c r="IQ64" s="44"/>
      <c r="IR64" s="44" t="s">
        <v>175</v>
      </c>
      <c r="IS64" s="44" t="s">
        <v>172</v>
      </c>
      <c r="IT64" s="45" t="s">
        <v>173</v>
      </c>
      <c r="IU64" s="45"/>
      <c r="IV64" s="45"/>
      <c r="IW64" s="45"/>
    </row>
    <row r="65" customFormat="false" ht="35.25" hidden="false" customHeight="true" outlineLevel="0" collapsed="false">
      <c r="A65" s="44" t="s">
        <v>177</v>
      </c>
      <c r="B65" s="45" t="s">
        <v>178</v>
      </c>
      <c r="C65" s="45"/>
      <c r="D65" s="45"/>
      <c r="E65" s="45"/>
      <c r="F65" s="45"/>
      <c r="G65" s="44" t="s">
        <v>179</v>
      </c>
      <c r="H65" s="44"/>
      <c r="I65" s="44" t="s">
        <v>180</v>
      </c>
      <c r="J65" s="46"/>
      <c r="K65" s="47"/>
      <c r="L65" s="47"/>
      <c r="M65" s="47"/>
      <c r="N65" s="47"/>
      <c r="O65" s="47"/>
      <c r="P65" s="44" t="s">
        <v>179</v>
      </c>
      <c r="Q65" s="44"/>
      <c r="R65" s="44" t="s">
        <v>181</v>
      </c>
      <c r="S65" s="44" t="s">
        <v>182</v>
      </c>
      <c r="T65" s="45" t="s">
        <v>178</v>
      </c>
      <c r="U65" s="45"/>
      <c r="V65" s="45"/>
      <c r="W65" s="45"/>
      <c r="X65" s="45"/>
      <c r="Y65" s="44" t="s">
        <v>179</v>
      </c>
      <c r="Z65" s="44"/>
      <c r="AA65" s="44" t="s">
        <v>181</v>
      </c>
      <c r="AB65" s="44" t="s">
        <v>182</v>
      </c>
      <c r="AC65" s="45" t="s">
        <v>178</v>
      </c>
      <c r="AD65" s="45"/>
      <c r="AE65" s="45"/>
      <c r="AF65" s="45"/>
      <c r="AG65" s="45"/>
      <c r="AH65" s="44" t="s">
        <v>179</v>
      </c>
      <c r="AI65" s="44"/>
      <c r="AJ65" s="44" t="s">
        <v>181</v>
      </c>
      <c r="AK65" s="44" t="s">
        <v>182</v>
      </c>
      <c r="AL65" s="45" t="s">
        <v>178</v>
      </c>
      <c r="AM65" s="45"/>
      <c r="AN65" s="45"/>
      <c r="AO65" s="45"/>
      <c r="AP65" s="45"/>
      <c r="AQ65" s="44" t="s">
        <v>179</v>
      </c>
      <c r="AR65" s="44"/>
      <c r="AS65" s="44" t="s">
        <v>181</v>
      </c>
      <c r="AT65" s="44" t="s">
        <v>182</v>
      </c>
      <c r="AU65" s="45" t="s">
        <v>178</v>
      </c>
      <c r="AV65" s="45"/>
      <c r="AW65" s="45"/>
      <c r="AX65" s="45"/>
      <c r="AY65" s="45"/>
      <c r="AZ65" s="44" t="s">
        <v>179</v>
      </c>
      <c r="BA65" s="44"/>
      <c r="BB65" s="44" t="s">
        <v>181</v>
      </c>
      <c r="BC65" s="44" t="s">
        <v>182</v>
      </c>
      <c r="BD65" s="45" t="s">
        <v>178</v>
      </c>
      <c r="BE65" s="45"/>
      <c r="BF65" s="45"/>
      <c r="BG65" s="45"/>
      <c r="BH65" s="45"/>
      <c r="BI65" s="44" t="s">
        <v>179</v>
      </c>
      <c r="BJ65" s="44"/>
      <c r="BK65" s="44" t="s">
        <v>181</v>
      </c>
      <c r="BL65" s="44" t="s">
        <v>182</v>
      </c>
      <c r="BM65" s="45" t="s">
        <v>178</v>
      </c>
      <c r="BN65" s="45"/>
      <c r="BO65" s="45"/>
      <c r="BP65" s="45"/>
      <c r="BQ65" s="45"/>
      <c r="BR65" s="44" t="s">
        <v>179</v>
      </c>
      <c r="BS65" s="44"/>
      <c r="BT65" s="44" t="s">
        <v>181</v>
      </c>
      <c r="BU65" s="44" t="s">
        <v>182</v>
      </c>
      <c r="BV65" s="45" t="s">
        <v>178</v>
      </c>
      <c r="BW65" s="45"/>
      <c r="BX65" s="45"/>
      <c r="BY65" s="45"/>
      <c r="BZ65" s="45"/>
      <c r="CA65" s="44" t="s">
        <v>179</v>
      </c>
      <c r="CB65" s="44"/>
      <c r="CC65" s="44" t="s">
        <v>181</v>
      </c>
      <c r="CD65" s="44" t="s">
        <v>182</v>
      </c>
      <c r="CE65" s="45" t="s">
        <v>178</v>
      </c>
      <c r="CF65" s="45"/>
      <c r="CG65" s="45"/>
      <c r="CH65" s="45"/>
      <c r="CI65" s="45"/>
      <c r="CJ65" s="44" t="s">
        <v>179</v>
      </c>
      <c r="CK65" s="44"/>
      <c r="CL65" s="44" t="s">
        <v>181</v>
      </c>
      <c r="CM65" s="44" t="s">
        <v>182</v>
      </c>
      <c r="CN65" s="45" t="s">
        <v>178</v>
      </c>
      <c r="CO65" s="45"/>
      <c r="CP65" s="45"/>
      <c r="CQ65" s="45"/>
      <c r="CR65" s="45"/>
      <c r="CS65" s="44" t="s">
        <v>179</v>
      </c>
      <c r="CT65" s="44"/>
      <c r="CU65" s="44" t="s">
        <v>181</v>
      </c>
      <c r="CV65" s="44" t="s">
        <v>182</v>
      </c>
      <c r="CW65" s="45" t="s">
        <v>178</v>
      </c>
      <c r="CX65" s="45"/>
      <c r="CY65" s="45"/>
      <c r="CZ65" s="45"/>
      <c r="DA65" s="45"/>
      <c r="DB65" s="44" t="s">
        <v>179</v>
      </c>
      <c r="DC65" s="44"/>
      <c r="DD65" s="44" t="s">
        <v>181</v>
      </c>
      <c r="DE65" s="44" t="s">
        <v>182</v>
      </c>
      <c r="DF65" s="45" t="s">
        <v>178</v>
      </c>
      <c r="DG65" s="45"/>
      <c r="DH65" s="45"/>
      <c r="DI65" s="45"/>
      <c r="DJ65" s="45"/>
      <c r="DK65" s="44" t="s">
        <v>179</v>
      </c>
      <c r="DL65" s="44"/>
      <c r="DM65" s="44" t="s">
        <v>181</v>
      </c>
      <c r="DN65" s="44" t="s">
        <v>182</v>
      </c>
      <c r="DO65" s="45" t="s">
        <v>178</v>
      </c>
      <c r="DP65" s="45"/>
      <c r="DQ65" s="45"/>
      <c r="DR65" s="45"/>
      <c r="DS65" s="45"/>
      <c r="DT65" s="44" t="s">
        <v>179</v>
      </c>
      <c r="DU65" s="44"/>
      <c r="DV65" s="44" t="s">
        <v>181</v>
      </c>
      <c r="DW65" s="44" t="s">
        <v>182</v>
      </c>
      <c r="DX65" s="45" t="s">
        <v>178</v>
      </c>
      <c r="DY65" s="45"/>
      <c r="DZ65" s="45"/>
      <c r="EA65" s="45"/>
      <c r="EB65" s="45"/>
      <c r="EC65" s="44" t="s">
        <v>179</v>
      </c>
      <c r="ED65" s="44"/>
      <c r="EE65" s="44" t="s">
        <v>181</v>
      </c>
      <c r="EF65" s="44" t="s">
        <v>182</v>
      </c>
      <c r="EG65" s="45" t="s">
        <v>178</v>
      </c>
      <c r="EH65" s="45"/>
      <c r="EI65" s="45"/>
      <c r="EJ65" s="45"/>
      <c r="EK65" s="45"/>
      <c r="EL65" s="44" t="s">
        <v>179</v>
      </c>
      <c r="EM65" s="44"/>
      <c r="EN65" s="44" t="s">
        <v>181</v>
      </c>
      <c r="EO65" s="44" t="s">
        <v>182</v>
      </c>
      <c r="EP65" s="45" t="s">
        <v>178</v>
      </c>
      <c r="EQ65" s="45"/>
      <c r="ER65" s="45"/>
      <c r="ES65" s="45"/>
      <c r="ET65" s="45"/>
      <c r="EU65" s="44" t="s">
        <v>179</v>
      </c>
      <c r="EV65" s="44"/>
      <c r="EW65" s="44" t="s">
        <v>181</v>
      </c>
      <c r="EX65" s="44" t="s">
        <v>182</v>
      </c>
      <c r="EY65" s="45" t="s">
        <v>178</v>
      </c>
      <c r="EZ65" s="45"/>
      <c r="FA65" s="45"/>
      <c r="FB65" s="45"/>
      <c r="FC65" s="45"/>
      <c r="FD65" s="44" t="s">
        <v>179</v>
      </c>
      <c r="FE65" s="44"/>
      <c r="FF65" s="44" t="s">
        <v>181</v>
      </c>
      <c r="FG65" s="44" t="s">
        <v>182</v>
      </c>
      <c r="FH65" s="45" t="s">
        <v>178</v>
      </c>
      <c r="FI65" s="45"/>
      <c r="FJ65" s="45"/>
      <c r="FK65" s="45"/>
      <c r="FL65" s="45"/>
      <c r="FM65" s="44" t="s">
        <v>179</v>
      </c>
      <c r="FN65" s="44"/>
      <c r="FO65" s="44" t="s">
        <v>181</v>
      </c>
      <c r="FP65" s="44" t="s">
        <v>182</v>
      </c>
      <c r="FQ65" s="45" t="s">
        <v>178</v>
      </c>
      <c r="FR65" s="45"/>
      <c r="FS65" s="45"/>
      <c r="FT65" s="45"/>
      <c r="FU65" s="45"/>
      <c r="FV65" s="44" t="s">
        <v>179</v>
      </c>
      <c r="FW65" s="44"/>
      <c r="FX65" s="44" t="s">
        <v>181</v>
      </c>
      <c r="FY65" s="44" t="s">
        <v>182</v>
      </c>
      <c r="FZ65" s="45" t="s">
        <v>178</v>
      </c>
      <c r="GA65" s="45"/>
      <c r="GB65" s="45"/>
      <c r="GC65" s="45"/>
      <c r="GD65" s="45"/>
      <c r="GE65" s="44" t="s">
        <v>179</v>
      </c>
      <c r="GF65" s="44"/>
      <c r="GG65" s="44" t="s">
        <v>181</v>
      </c>
      <c r="GH65" s="44" t="s">
        <v>182</v>
      </c>
      <c r="GI65" s="45" t="s">
        <v>178</v>
      </c>
      <c r="GJ65" s="45"/>
      <c r="GK65" s="45"/>
      <c r="GL65" s="45"/>
      <c r="GM65" s="45"/>
      <c r="GN65" s="44" t="s">
        <v>179</v>
      </c>
      <c r="GO65" s="44"/>
      <c r="GP65" s="44" t="s">
        <v>181</v>
      </c>
      <c r="GQ65" s="44" t="s">
        <v>182</v>
      </c>
      <c r="GR65" s="45" t="s">
        <v>178</v>
      </c>
      <c r="GS65" s="45"/>
      <c r="GT65" s="45"/>
      <c r="GU65" s="45"/>
      <c r="GV65" s="45"/>
      <c r="GW65" s="44" t="s">
        <v>179</v>
      </c>
      <c r="GX65" s="44"/>
      <c r="GY65" s="44" t="s">
        <v>181</v>
      </c>
      <c r="GZ65" s="44" t="s">
        <v>182</v>
      </c>
      <c r="HA65" s="45" t="s">
        <v>178</v>
      </c>
      <c r="HB65" s="45"/>
      <c r="HC65" s="45"/>
      <c r="HD65" s="45"/>
      <c r="HE65" s="45"/>
      <c r="HF65" s="44" t="s">
        <v>179</v>
      </c>
      <c r="HG65" s="44"/>
      <c r="HH65" s="44" t="s">
        <v>181</v>
      </c>
      <c r="HI65" s="44" t="s">
        <v>182</v>
      </c>
      <c r="HJ65" s="45" t="s">
        <v>178</v>
      </c>
      <c r="HK65" s="45"/>
      <c r="HL65" s="45"/>
      <c r="HM65" s="45"/>
      <c r="HN65" s="45"/>
      <c r="HO65" s="44" t="s">
        <v>179</v>
      </c>
      <c r="HP65" s="44"/>
      <c r="HQ65" s="44" t="s">
        <v>181</v>
      </c>
      <c r="HR65" s="44" t="s">
        <v>182</v>
      </c>
      <c r="HS65" s="45" t="s">
        <v>178</v>
      </c>
      <c r="HT65" s="45"/>
      <c r="HU65" s="45"/>
      <c r="HV65" s="45"/>
      <c r="HW65" s="45"/>
      <c r="HX65" s="44" t="s">
        <v>179</v>
      </c>
      <c r="HY65" s="44"/>
      <c r="HZ65" s="44" t="s">
        <v>181</v>
      </c>
      <c r="IA65" s="44" t="s">
        <v>182</v>
      </c>
      <c r="IB65" s="45" t="s">
        <v>178</v>
      </c>
      <c r="IC65" s="45"/>
      <c r="ID65" s="45"/>
      <c r="IE65" s="45"/>
      <c r="IF65" s="45"/>
      <c r="IG65" s="44" t="s">
        <v>179</v>
      </c>
      <c r="IH65" s="44"/>
      <c r="II65" s="44" t="s">
        <v>181</v>
      </c>
      <c r="IJ65" s="44" t="s">
        <v>182</v>
      </c>
      <c r="IK65" s="45" t="s">
        <v>178</v>
      </c>
      <c r="IL65" s="45"/>
      <c r="IM65" s="45"/>
      <c r="IN65" s="45"/>
      <c r="IO65" s="45"/>
      <c r="IP65" s="44" t="s">
        <v>179</v>
      </c>
      <c r="IQ65" s="44"/>
      <c r="IR65" s="44" t="s">
        <v>181</v>
      </c>
      <c r="IS65" s="44" t="s">
        <v>182</v>
      </c>
      <c r="IT65" s="45" t="s">
        <v>178</v>
      </c>
      <c r="IU65" s="45"/>
      <c r="IV65" s="45"/>
      <c r="IW65" s="45"/>
    </row>
    <row r="66" customFormat="false" ht="45.75" hidden="false" customHeight="true" outlineLevel="0" collapsed="false">
      <c r="A66" s="44" t="s">
        <v>183</v>
      </c>
      <c r="B66" s="45" t="s">
        <v>184</v>
      </c>
      <c r="C66" s="45"/>
      <c r="D66" s="45"/>
      <c r="E66" s="45"/>
      <c r="F66" s="45"/>
      <c r="G66" s="44" t="s">
        <v>185</v>
      </c>
      <c r="H66" s="44"/>
      <c r="I66" s="44" t="s">
        <v>186</v>
      </c>
      <c r="J66" s="46"/>
      <c r="K66" s="47"/>
      <c r="L66" s="47"/>
      <c r="M66" s="47"/>
      <c r="N66" s="47"/>
      <c r="O66" s="47"/>
      <c r="P66" s="44" t="s">
        <v>187</v>
      </c>
      <c r="Q66" s="44"/>
      <c r="R66" s="44" t="s">
        <v>186</v>
      </c>
      <c r="S66" s="44" t="s">
        <v>188</v>
      </c>
      <c r="T66" s="45" t="s">
        <v>184</v>
      </c>
      <c r="U66" s="45"/>
      <c r="V66" s="45"/>
      <c r="W66" s="45"/>
      <c r="X66" s="45"/>
      <c r="Y66" s="44" t="s">
        <v>187</v>
      </c>
      <c r="Z66" s="44"/>
      <c r="AA66" s="44" t="s">
        <v>186</v>
      </c>
      <c r="AB66" s="44" t="s">
        <v>188</v>
      </c>
      <c r="AC66" s="45" t="s">
        <v>184</v>
      </c>
      <c r="AD66" s="45"/>
      <c r="AE66" s="45"/>
      <c r="AF66" s="45"/>
      <c r="AG66" s="45"/>
      <c r="AH66" s="44" t="s">
        <v>187</v>
      </c>
      <c r="AI66" s="44"/>
      <c r="AJ66" s="44" t="s">
        <v>186</v>
      </c>
      <c r="AK66" s="44" t="s">
        <v>188</v>
      </c>
      <c r="AL66" s="45" t="s">
        <v>184</v>
      </c>
      <c r="AM66" s="45"/>
      <c r="AN66" s="45"/>
      <c r="AO66" s="45"/>
      <c r="AP66" s="45"/>
      <c r="AQ66" s="44" t="s">
        <v>187</v>
      </c>
      <c r="AR66" s="44"/>
      <c r="AS66" s="44" t="s">
        <v>186</v>
      </c>
      <c r="AT66" s="44" t="s">
        <v>188</v>
      </c>
      <c r="AU66" s="45" t="s">
        <v>184</v>
      </c>
      <c r="AV66" s="45"/>
      <c r="AW66" s="45"/>
      <c r="AX66" s="45"/>
      <c r="AY66" s="45"/>
      <c r="AZ66" s="44" t="s">
        <v>187</v>
      </c>
      <c r="BA66" s="44"/>
      <c r="BB66" s="44" t="s">
        <v>186</v>
      </c>
      <c r="BC66" s="44" t="s">
        <v>188</v>
      </c>
      <c r="BD66" s="45" t="s">
        <v>184</v>
      </c>
      <c r="BE66" s="45"/>
      <c r="BF66" s="45"/>
      <c r="BG66" s="45"/>
      <c r="BH66" s="45"/>
      <c r="BI66" s="44" t="s">
        <v>187</v>
      </c>
      <c r="BJ66" s="44"/>
      <c r="BK66" s="44" t="s">
        <v>186</v>
      </c>
      <c r="BL66" s="44" t="s">
        <v>188</v>
      </c>
      <c r="BM66" s="45" t="s">
        <v>184</v>
      </c>
      <c r="BN66" s="45"/>
      <c r="BO66" s="45"/>
      <c r="BP66" s="45"/>
      <c r="BQ66" s="45"/>
      <c r="BR66" s="44" t="s">
        <v>187</v>
      </c>
      <c r="BS66" s="44"/>
      <c r="BT66" s="44" t="s">
        <v>186</v>
      </c>
      <c r="BU66" s="44" t="s">
        <v>188</v>
      </c>
      <c r="BV66" s="45" t="s">
        <v>184</v>
      </c>
      <c r="BW66" s="45"/>
      <c r="BX66" s="45"/>
      <c r="BY66" s="45"/>
      <c r="BZ66" s="45"/>
      <c r="CA66" s="44" t="s">
        <v>187</v>
      </c>
      <c r="CB66" s="44"/>
      <c r="CC66" s="44" t="s">
        <v>186</v>
      </c>
      <c r="CD66" s="44" t="s">
        <v>188</v>
      </c>
      <c r="CE66" s="45" t="s">
        <v>184</v>
      </c>
      <c r="CF66" s="45"/>
      <c r="CG66" s="45"/>
      <c r="CH66" s="45"/>
      <c r="CI66" s="45"/>
      <c r="CJ66" s="44" t="s">
        <v>187</v>
      </c>
      <c r="CK66" s="44"/>
      <c r="CL66" s="44" t="s">
        <v>186</v>
      </c>
      <c r="CM66" s="44" t="s">
        <v>188</v>
      </c>
      <c r="CN66" s="45" t="s">
        <v>184</v>
      </c>
      <c r="CO66" s="45"/>
      <c r="CP66" s="45"/>
      <c r="CQ66" s="45"/>
      <c r="CR66" s="45"/>
      <c r="CS66" s="44" t="s">
        <v>187</v>
      </c>
      <c r="CT66" s="44"/>
      <c r="CU66" s="44" t="s">
        <v>186</v>
      </c>
      <c r="CV66" s="44" t="s">
        <v>188</v>
      </c>
      <c r="CW66" s="45" t="s">
        <v>184</v>
      </c>
      <c r="CX66" s="45"/>
      <c r="CY66" s="45"/>
      <c r="CZ66" s="45"/>
      <c r="DA66" s="45"/>
      <c r="DB66" s="44" t="s">
        <v>187</v>
      </c>
      <c r="DC66" s="44"/>
      <c r="DD66" s="44" t="s">
        <v>186</v>
      </c>
      <c r="DE66" s="44" t="s">
        <v>188</v>
      </c>
      <c r="DF66" s="45" t="s">
        <v>184</v>
      </c>
      <c r="DG66" s="45"/>
      <c r="DH66" s="45"/>
      <c r="DI66" s="45"/>
      <c r="DJ66" s="45"/>
      <c r="DK66" s="44" t="s">
        <v>187</v>
      </c>
      <c r="DL66" s="44"/>
      <c r="DM66" s="44" t="s">
        <v>186</v>
      </c>
      <c r="DN66" s="44" t="s">
        <v>188</v>
      </c>
      <c r="DO66" s="45" t="s">
        <v>184</v>
      </c>
      <c r="DP66" s="45"/>
      <c r="DQ66" s="45"/>
      <c r="DR66" s="45"/>
      <c r="DS66" s="45"/>
      <c r="DT66" s="44" t="s">
        <v>187</v>
      </c>
      <c r="DU66" s="44"/>
      <c r="DV66" s="44" t="s">
        <v>186</v>
      </c>
      <c r="DW66" s="44" t="s">
        <v>188</v>
      </c>
      <c r="DX66" s="45" t="s">
        <v>184</v>
      </c>
      <c r="DY66" s="45"/>
      <c r="DZ66" s="45"/>
      <c r="EA66" s="45"/>
      <c r="EB66" s="45"/>
      <c r="EC66" s="44" t="s">
        <v>187</v>
      </c>
      <c r="ED66" s="44"/>
      <c r="EE66" s="44" t="s">
        <v>186</v>
      </c>
      <c r="EF66" s="44" t="s">
        <v>188</v>
      </c>
      <c r="EG66" s="45" t="s">
        <v>184</v>
      </c>
      <c r="EH66" s="45"/>
      <c r="EI66" s="45"/>
      <c r="EJ66" s="45"/>
      <c r="EK66" s="45"/>
      <c r="EL66" s="44" t="s">
        <v>187</v>
      </c>
      <c r="EM66" s="44"/>
      <c r="EN66" s="44" t="s">
        <v>186</v>
      </c>
      <c r="EO66" s="44" t="s">
        <v>188</v>
      </c>
      <c r="EP66" s="45" t="s">
        <v>184</v>
      </c>
      <c r="EQ66" s="45"/>
      <c r="ER66" s="45"/>
      <c r="ES66" s="45"/>
      <c r="ET66" s="45"/>
      <c r="EU66" s="44" t="s">
        <v>187</v>
      </c>
      <c r="EV66" s="44"/>
      <c r="EW66" s="44" t="s">
        <v>186</v>
      </c>
      <c r="EX66" s="44" t="s">
        <v>188</v>
      </c>
      <c r="EY66" s="45" t="s">
        <v>184</v>
      </c>
      <c r="EZ66" s="45"/>
      <c r="FA66" s="45"/>
      <c r="FB66" s="45"/>
      <c r="FC66" s="45"/>
      <c r="FD66" s="44" t="s">
        <v>187</v>
      </c>
      <c r="FE66" s="44"/>
      <c r="FF66" s="44" t="s">
        <v>186</v>
      </c>
      <c r="FG66" s="44" t="s">
        <v>188</v>
      </c>
      <c r="FH66" s="45" t="s">
        <v>184</v>
      </c>
      <c r="FI66" s="45"/>
      <c r="FJ66" s="45"/>
      <c r="FK66" s="45"/>
      <c r="FL66" s="45"/>
      <c r="FM66" s="44" t="s">
        <v>187</v>
      </c>
      <c r="FN66" s="44"/>
      <c r="FO66" s="44" t="s">
        <v>186</v>
      </c>
      <c r="FP66" s="44" t="s">
        <v>188</v>
      </c>
      <c r="FQ66" s="45" t="s">
        <v>184</v>
      </c>
      <c r="FR66" s="45"/>
      <c r="FS66" s="45"/>
      <c r="FT66" s="45"/>
      <c r="FU66" s="45"/>
      <c r="FV66" s="44" t="s">
        <v>187</v>
      </c>
      <c r="FW66" s="44"/>
      <c r="FX66" s="44" t="s">
        <v>186</v>
      </c>
      <c r="FY66" s="44" t="s">
        <v>188</v>
      </c>
      <c r="FZ66" s="45" t="s">
        <v>184</v>
      </c>
      <c r="GA66" s="45"/>
      <c r="GB66" s="45"/>
      <c r="GC66" s="45"/>
      <c r="GD66" s="45"/>
      <c r="GE66" s="44" t="s">
        <v>187</v>
      </c>
      <c r="GF66" s="44"/>
      <c r="GG66" s="44" t="s">
        <v>186</v>
      </c>
      <c r="GH66" s="44" t="s">
        <v>188</v>
      </c>
      <c r="GI66" s="45" t="s">
        <v>184</v>
      </c>
      <c r="GJ66" s="45"/>
      <c r="GK66" s="45"/>
      <c r="GL66" s="45"/>
      <c r="GM66" s="45"/>
      <c r="GN66" s="44" t="s">
        <v>187</v>
      </c>
      <c r="GO66" s="44"/>
      <c r="GP66" s="44" t="s">
        <v>186</v>
      </c>
      <c r="GQ66" s="44" t="s">
        <v>188</v>
      </c>
      <c r="GR66" s="45" t="s">
        <v>184</v>
      </c>
      <c r="GS66" s="45"/>
      <c r="GT66" s="45"/>
      <c r="GU66" s="45"/>
      <c r="GV66" s="45"/>
      <c r="GW66" s="44" t="s">
        <v>187</v>
      </c>
      <c r="GX66" s="44"/>
      <c r="GY66" s="44" t="s">
        <v>186</v>
      </c>
      <c r="GZ66" s="44" t="s">
        <v>188</v>
      </c>
      <c r="HA66" s="45" t="s">
        <v>184</v>
      </c>
      <c r="HB66" s="45"/>
      <c r="HC66" s="45"/>
      <c r="HD66" s="45"/>
      <c r="HE66" s="45"/>
      <c r="HF66" s="44" t="s">
        <v>187</v>
      </c>
      <c r="HG66" s="44"/>
      <c r="HH66" s="44" t="s">
        <v>186</v>
      </c>
      <c r="HI66" s="44" t="s">
        <v>188</v>
      </c>
      <c r="HJ66" s="45" t="s">
        <v>184</v>
      </c>
      <c r="HK66" s="45"/>
      <c r="HL66" s="45"/>
      <c r="HM66" s="45"/>
      <c r="HN66" s="45"/>
      <c r="HO66" s="44" t="s">
        <v>187</v>
      </c>
      <c r="HP66" s="44"/>
      <c r="HQ66" s="44" t="s">
        <v>186</v>
      </c>
      <c r="HR66" s="44" t="s">
        <v>188</v>
      </c>
      <c r="HS66" s="45" t="s">
        <v>184</v>
      </c>
      <c r="HT66" s="45"/>
      <c r="HU66" s="45"/>
      <c r="HV66" s="45"/>
      <c r="HW66" s="45"/>
      <c r="HX66" s="44" t="s">
        <v>187</v>
      </c>
      <c r="HY66" s="44"/>
      <c r="HZ66" s="44" t="s">
        <v>186</v>
      </c>
      <c r="IA66" s="44" t="s">
        <v>188</v>
      </c>
      <c r="IB66" s="45" t="s">
        <v>184</v>
      </c>
      <c r="IC66" s="45"/>
      <c r="ID66" s="45"/>
      <c r="IE66" s="45"/>
      <c r="IF66" s="45"/>
      <c r="IG66" s="44" t="s">
        <v>187</v>
      </c>
      <c r="IH66" s="44"/>
      <c r="II66" s="44" t="s">
        <v>186</v>
      </c>
      <c r="IJ66" s="44" t="s">
        <v>188</v>
      </c>
      <c r="IK66" s="45" t="s">
        <v>184</v>
      </c>
      <c r="IL66" s="45"/>
      <c r="IM66" s="45"/>
      <c r="IN66" s="45"/>
      <c r="IO66" s="45"/>
      <c r="IP66" s="44" t="s">
        <v>187</v>
      </c>
      <c r="IQ66" s="44"/>
      <c r="IR66" s="44" t="s">
        <v>186</v>
      </c>
      <c r="IS66" s="44" t="s">
        <v>188</v>
      </c>
      <c r="IT66" s="45" t="s">
        <v>184</v>
      </c>
      <c r="IU66" s="45"/>
      <c r="IV66" s="45"/>
      <c r="IW66" s="45"/>
    </row>
    <row r="67" customFormat="false" ht="45.75" hidden="false" customHeight="true" outlineLevel="0" collapsed="false">
      <c r="A67" s="44" t="s">
        <v>189</v>
      </c>
      <c r="B67" s="45" t="s">
        <v>190</v>
      </c>
      <c r="C67" s="45"/>
      <c r="D67" s="45"/>
      <c r="E67" s="45"/>
      <c r="F67" s="45"/>
      <c r="G67" s="44"/>
      <c r="H67" s="44"/>
      <c r="I67" s="44"/>
      <c r="J67" s="46"/>
      <c r="K67" s="48"/>
      <c r="L67" s="48"/>
      <c r="M67" s="48"/>
      <c r="N67" s="48"/>
      <c r="O67" s="48"/>
      <c r="P67" s="44"/>
      <c r="Q67" s="44"/>
      <c r="R67" s="44"/>
      <c r="S67" s="44"/>
      <c r="T67" s="45"/>
      <c r="U67" s="45"/>
      <c r="V67" s="45"/>
      <c r="W67" s="45"/>
      <c r="X67" s="45"/>
      <c r="Y67" s="44"/>
      <c r="Z67" s="44"/>
      <c r="AA67" s="44"/>
      <c r="AB67" s="44"/>
      <c r="AC67" s="45"/>
      <c r="AD67" s="45"/>
      <c r="AE67" s="45"/>
      <c r="AF67" s="45"/>
      <c r="AG67" s="45"/>
      <c r="AH67" s="44"/>
      <c r="AI67" s="44"/>
      <c r="AJ67" s="44"/>
      <c r="AK67" s="44"/>
      <c r="AL67" s="45"/>
      <c r="AM67" s="45"/>
      <c r="AN67" s="45"/>
      <c r="AO67" s="45"/>
      <c r="AP67" s="45"/>
      <c r="AQ67" s="44"/>
      <c r="AR67" s="44"/>
      <c r="AS67" s="44"/>
      <c r="AT67" s="44"/>
      <c r="AU67" s="45"/>
      <c r="AV67" s="45"/>
      <c r="AW67" s="45"/>
      <c r="AX67" s="45"/>
      <c r="AY67" s="45"/>
      <c r="AZ67" s="44"/>
      <c r="BA67" s="44"/>
      <c r="BB67" s="44"/>
      <c r="BC67" s="44"/>
      <c r="BD67" s="45"/>
      <c r="BE67" s="45"/>
      <c r="BF67" s="45"/>
      <c r="BG67" s="45"/>
      <c r="BH67" s="45"/>
      <c r="BI67" s="44"/>
      <c r="BJ67" s="44"/>
      <c r="BK67" s="44"/>
      <c r="BL67" s="44"/>
      <c r="BM67" s="45"/>
      <c r="BN67" s="45"/>
      <c r="BO67" s="45"/>
      <c r="BP67" s="45"/>
      <c r="BQ67" s="45"/>
      <c r="BR67" s="44"/>
      <c r="BS67" s="44"/>
      <c r="BT67" s="44"/>
      <c r="BU67" s="44"/>
      <c r="BV67" s="45"/>
      <c r="BW67" s="45"/>
      <c r="BX67" s="45"/>
      <c r="BY67" s="45"/>
      <c r="BZ67" s="45"/>
      <c r="CA67" s="44"/>
      <c r="CB67" s="44"/>
      <c r="CC67" s="44"/>
      <c r="CD67" s="44"/>
      <c r="CE67" s="45"/>
      <c r="CF67" s="45"/>
      <c r="CG67" s="45"/>
      <c r="CH67" s="45"/>
      <c r="CI67" s="45"/>
      <c r="CJ67" s="44"/>
      <c r="CK67" s="44"/>
      <c r="CL67" s="44"/>
      <c r="CM67" s="44"/>
      <c r="CN67" s="45"/>
      <c r="CO67" s="45"/>
      <c r="CP67" s="45"/>
      <c r="CQ67" s="45"/>
      <c r="CR67" s="45"/>
      <c r="CS67" s="44"/>
      <c r="CT67" s="44"/>
      <c r="CU67" s="44"/>
      <c r="CV67" s="44"/>
      <c r="CW67" s="45"/>
      <c r="CX67" s="45"/>
      <c r="CY67" s="45"/>
      <c r="CZ67" s="45"/>
      <c r="DA67" s="45"/>
      <c r="DB67" s="44"/>
      <c r="DC67" s="44"/>
      <c r="DD67" s="44"/>
      <c r="DE67" s="44"/>
      <c r="DF67" s="45"/>
      <c r="DG67" s="45"/>
      <c r="DH67" s="45"/>
      <c r="DI67" s="45"/>
      <c r="DJ67" s="45"/>
      <c r="DK67" s="44"/>
      <c r="DL67" s="44"/>
      <c r="DM67" s="44"/>
      <c r="DN67" s="44"/>
      <c r="DO67" s="45"/>
      <c r="DP67" s="45"/>
      <c r="DQ67" s="45"/>
      <c r="DR67" s="45"/>
      <c r="DS67" s="45"/>
      <c r="DT67" s="44"/>
      <c r="DU67" s="44"/>
      <c r="DV67" s="44"/>
      <c r="DW67" s="44"/>
      <c r="DX67" s="45"/>
      <c r="DY67" s="45"/>
      <c r="DZ67" s="45"/>
      <c r="EA67" s="45"/>
      <c r="EB67" s="45"/>
      <c r="EC67" s="44"/>
      <c r="ED67" s="44"/>
      <c r="EE67" s="44"/>
      <c r="EF67" s="44"/>
      <c r="EG67" s="45"/>
      <c r="EH67" s="45"/>
      <c r="EI67" s="45"/>
      <c r="EJ67" s="45"/>
      <c r="EK67" s="45"/>
      <c r="EL67" s="44"/>
      <c r="EM67" s="44"/>
      <c r="EN67" s="44"/>
      <c r="EO67" s="44"/>
      <c r="EP67" s="45"/>
      <c r="EQ67" s="45"/>
      <c r="ER67" s="45"/>
      <c r="ES67" s="45"/>
      <c r="ET67" s="45"/>
      <c r="EU67" s="44"/>
      <c r="EV67" s="44"/>
      <c r="EW67" s="44"/>
      <c r="EX67" s="44"/>
      <c r="EY67" s="45"/>
      <c r="EZ67" s="45"/>
      <c r="FA67" s="45"/>
      <c r="FB67" s="45"/>
      <c r="FC67" s="45"/>
      <c r="FD67" s="44"/>
      <c r="FE67" s="44"/>
      <c r="FF67" s="44"/>
      <c r="FG67" s="44"/>
      <c r="FH67" s="45"/>
      <c r="FI67" s="45"/>
      <c r="FJ67" s="45"/>
      <c r="FK67" s="45"/>
      <c r="FL67" s="45"/>
      <c r="FM67" s="44"/>
      <c r="FN67" s="44"/>
      <c r="FO67" s="44"/>
      <c r="FP67" s="44"/>
      <c r="FQ67" s="45"/>
      <c r="FR67" s="45"/>
      <c r="FS67" s="45"/>
      <c r="FT67" s="45"/>
      <c r="FU67" s="45"/>
      <c r="FV67" s="44"/>
      <c r="FW67" s="44"/>
      <c r="FX67" s="44"/>
      <c r="FY67" s="44"/>
      <c r="FZ67" s="45"/>
      <c r="GA67" s="45"/>
      <c r="GB67" s="45"/>
      <c r="GC67" s="45"/>
      <c r="GD67" s="45"/>
      <c r="GE67" s="44"/>
      <c r="GF67" s="44"/>
      <c r="GG67" s="44"/>
      <c r="GH67" s="44"/>
      <c r="GI67" s="45"/>
      <c r="GJ67" s="45"/>
      <c r="GK67" s="45"/>
      <c r="GL67" s="45"/>
      <c r="GM67" s="45"/>
      <c r="GN67" s="44"/>
      <c r="GO67" s="44"/>
      <c r="GP67" s="44"/>
      <c r="GQ67" s="44"/>
      <c r="GR67" s="45"/>
      <c r="GS67" s="45"/>
      <c r="GT67" s="45"/>
      <c r="GU67" s="45"/>
      <c r="GV67" s="45"/>
      <c r="GW67" s="44"/>
      <c r="GX67" s="44"/>
      <c r="GY67" s="44"/>
      <c r="GZ67" s="44"/>
      <c r="HA67" s="45"/>
      <c r="HB67" s="45"/>
      <c r="HC67" s="45"/>
      <c r="HD67" s="45"/>
      <c r="HE67" s="45"/>
      <c r="HF67" s="44"/>
      <c r="HG67" s="44"/>
      <c r="HH67" s="44"/>
      <c r="HI67" s="44"/>
      <c r="HJ67" s="45"/>
      <c r="HK67" s="45"/>
      <c r="HL67" s="45"/>
      <c r="HM67" s="45"/>
      <c r="HN67" s="45"/>
      <c r="HO67" s="44"/>
      <c r="HP67" s="44"/>
      <c r="HQ67" s="44"/>
      <c r="HR67" s="44"/>
      <c r="HS67" s="45"/>
      <c r="HT67" s="45"/>
      <c r="HU67" s="45"/>
      <c r="HV67" s="45"/>
      <c r="HW67" s="45"/>
      <c r="HX67" s="44"/>
      <c r="HY67" s="44"/>
      <c r="HZ67" s="44"/>
      <c r="IA67" s="44"/>
      <c r="IB67" s="45"/>
      <c r="IC67" s="45"/>
      <c r="ID67" s="45"/>
      <c r="IE67" s="45"/>
      <c r="IF67" s="45"/>
      <c r="IG67" s="44"/>
      <c r="IH67" s="44"/>
      <c r="II67" s="44"/>
      <c r="IJ67" s="44"/>
      <c r="IK67" s="45"/>
      <c r="IL67" s="45"/>
      <c r="IM67" s="45"/>
      <c r="IN67" s="45"/>
      <c r="IO67" s="45"/>
      <c r="IP67" s="44"/>
      <c r="IQ67" s="44"/>
      <c r="IR67" s="44"/>
      <c r="IS67" s="44"/>
      <c r="IT67" s="45"/>
      <c r="IU67" s="45"/>
      <c r="IV67" s="45"/>
      <c r="IW67" s="45"/>
    </row>
    <row r="68" customFormat="false" ht="12" hidden="false" customHeight="true" outlineLevel="0" collapsed="false">
      <c r="A68" s="49" t="s">
        <v>191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  <c r="IM68" s="36"/>
      <c r="IN68" s="36"/>
      <c r="IO68" s="36"/>
      <c r="IP68" s="36"/>
      <c r="IQ68" s="36"/>
      <c r="IR68" s="36"/>
      <c r="IS68" s="36"/>
      <c r="IT68" s="36"/>
      <c r="IU68" s="36"/>
      <c r="IV68" s="36"/>
      <c r="IW68" s="36"/>
    </row>
    <row r="69" customFormat="false" ht="12" hidden="false" customHeight="true" outlineLevel="0" collapsed="false">
      <c r="A69" s="49" t="s">
        <v>192</v>
      </c>
      <c r="B69" s="49"/>
      <c r="C69" s="49"/>
      <c r="D69" s="49"/>
      <c r="E69" s="49"/>
      <c r="F69" s="49"/>
      <c r="G69" s="50" t="s">
        <v>193</v>
      </c>
      <c r="H69" s="50"/>
      <c r="I69" s="50"/>
      <c r="J69" s="50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  <c r="CN69" s="36"/>
      <c r="CO69" s="36"/>
      <c r="CP69" s="36"/>
      <c r="CQ69" s="36"/>
      <c r="CR69" s="36"/>
      <c r="CS69" s="36"/>
      <c r="CT69" s="36"/>
      <c r="CU69" s="36"/>
      <c r="CV69" s="36"/>
      <c r="CW69" s="36"/>
      <c r="CX69" s="36"/>
      <c r="CY69" s="36"/>
      <c r="CZ69" s="36"/>
      <c r="DA69" s="36"/>
      <c r="DB69" s="36"/>
      <c r="DC69" s="36"/>
      <c r="DD69" s="36"/>
      <c r="DE69" s="36"/>
      <c r="DF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  <c r="DU69" s="36"/>
      <c r="DV69" s="36"/>
      <c r="DW69" s="36"/>
      <c r="DX69" s="36"/>
      <c r="DY69" s="36"/>
      <c r="DZ69" s="36"/>
      <c r="EA69" s="36"/>
      <c r="EB69" s="36"/>
      <c r="EC69" s="36"/>
      <c r="ED69" s="36"/>
      <c r="EE69" s="36"/>
      <c r="EF69" s="36"/>
      <c r="EG69" s="36"/>
      <c r="EH69" s="36"/>
      <c r="EI69" s="36"/>
      <c r="EJ69" s="36"/>
      <c r="EK69" s="36"/>
      <c r="EL69" s="36"/>
      <c r="EM69" s="36"/>
      <c r="EN69" s="36"/>
      <c r="EO69" s="36"/>
      <c r="EP69" s="36"/>
      <c r="EQ69" s="36"/>
      <c r="ER69" s="36"/>
      <c r="ES69" s="36"/>
      <c r="ET69" s="36"/>
      <c r="EU69" s="36"/>
      <c r="EV69" s="36"/>
      <c r="EW69" s="36"/>
      <c r="EX69" s="36"/>
      <c r="EY69" s="36"/>
      <c r="EZ69" s="36"/>
      <c r="FA69" s="36"/>
      <c r="FB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6"/>
      <c r="FQ69" s="36"/>
      <c r="FR69" s="36"/>
      <c r="FS69" s="36"/>
      <c r="FT69" s="36"/>
      <c r="FU69" s="36"/>
      <c r="FV69" s="36"/>
      <c r="FW69" s="36"/>
      <c r="FX69" s="36"/>
      <c r="FY69" s="36"/>
      <c r="FZ69" s="36"/>
      <c r="GA69" s="36"/>
      <c r="GB69" s="36"/>
      <c r="GC69" s="36"/>
      <c r="GD69" s="36"/>
      <c r="GE69" s="36"/>
      <c r="GF69" s="36"/>
      <c r="GG69" s="36"/>
      <c r="GH69" s="36"/>
      <c r="GI69" s="36"/>
      <c r="GJ69" s="36"/>
      <c r="GK69" s="36"/>
      <c r="GL69" s="36"/>
      <c r="GM69" s="36"/>
      <c r="GN69" s="36"/>
      <c r="GO69" s="36"/>
      <c r="GP69" s="36"/>
      <c r="GQ69" s="36"/>
      <c r="GR69" s="36"/>
      <c r="GS69" s="36"/>
      <c r="GT69" s="36"/>
      <c r="GU69" s="36"/>
      <c r="GV69" s="36"/>
      <c r="GW69" s="36"/>
      <c r="GX69" s="36"/>
      <c r="GY69" s="36"/>
      <c r="GZ69" s="36"/>
      <c r="HA69" s="36"/>
      <c r="HB69" s="36"/>
      <c r="HC69" s="36"/>
      <c r="HD69" s="36"/>
      <c r="HE69" s="36"/>
      <c r="HF69" s="36"/>
      <c r="HG69" s="36"/>
      <c r="HH69" s="36"/>
      <c r="HI69" s="36"/>
      <c r="HJ69" s="36"/>
      <c r="HK69" s="36"/>
      <c r="HL69" s="36"/>
      <c r="HM69" s="36"/>
      <c r="HN69" s="36"/>
      <c r="HO69" s="36"/>
      <c r="HP69" s="36"/>
      <c r="HQ69" s="36"/>
      <c r="HR69" s="36"/>
      <c r="HS69" s="36"/>
      <c r="HT69" s="36"/>
      <c r="HU69" s="36"/>
      <c r="HV69" s="36"/>
      <c r="HW69" s="36"/>
      <c r="HX69" s="36"/>
      <c r="HY69" s="36"/>
      <c r="HZ69" s="36"/>
      <c r="IA69" s="36"/>
      <c r="IB69" s="36"/>
      <c r="IC69" s="36"/>
      <c r="ID69" s="36"/>
      <c r="IE69" s="36"/>
      <c r="IF69" s="36"/>
      <c r="IG69" s="36"/>
      <c r="IH69" s="36"/>
      <c r="II69" s="36"/>
      <c r="IJ69" s="36"/>
      <c r="IK69" s="36"/>
      <c r="IL69" s="36"/>
      <c r="IM69" s="36"/>
      <c r="IN69" s="36"/>
      <c r="IO69" s="36"/>
      <c r="IP69" s="36"/>
      <c r="IQ69" s="36"/>
      <c r="IR69" s="36"/>
      <c r="IS69" s="36"/>
      <c r="IT69" s="36"/>
      <c r="IU69" s="36"/>
      <c r="IV69" s="36"/>
      <c r="IW69" s="36"/>
    </row>
    <row r="70" customFormat="false" ht="12" hidden="false" customHeight="true" outlineLevel="0" collapsed="false">
      <c r="A70" s="31" t="s">
        <v>194</v>
      </c>
      <c r="B70" s="36"/>
      <c r="C70" s="36"/>
      <c r="D70" s="36"/>
      <c r="E70" s="36"/>
      <c r="F70" s="1"/>
      <c r="G70" s="31"/>
      <c r="H70" s="31"/>
      <c r="I70" s="31"/>
      <c r="J70" s="1"/>
    </row>
    <row r="71" customFormat="false" ht="12" hidden="false" customHeight="true" outlineLevel="0" collapsed="false">
      <c r="A71" s="34" t="s">
        <v>195</v>
      </c>
      <c r="B71" s="34"/>
      <c r="C71" s="34"/>
      <c r="D71" s="34"/>
      <c r="E71" s="36"/>
      <c r="F71" s="36"/>
      <c r="G71" s="51" t="s">
        <v>193</v>
      </c>
      <c r="H71" s="51"/>
      <c r="I71" s="51"/>
      <c r="J71" s="5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453125" defaultRowHeight="14.25" zeroHeight="false" outlineLevelRow="0" outlineLevelCol="0"/>
  <cols>
    <col collapsed="false" customWidth="false" hidden="false" outlineLevel="0" max="1024" min="1" style="1" width="10.46"/>
  </cols>
  <sheetData>
    <row r="1" customFormat="false" ht="15.75" hidden="false" customHeight="true" outlineLevel="0" collapsed="false">
      <c r="A1" s="52" t="s">
        <v>196</v>
      </c>
      <c r="B1" s="52"/>
      <c r="C1" s="52"/>
      <c r="D1" s="52"/>
      <c r="E1" s="52"/>
      <c r="F1" s="52"/>
      <c r="G1" s="52"/>
      <c r="H1" s="52"/>
      <c r="I1" s="52"/>
    </row>
    <row r="2" customFormat="false" ht="15.75" hidden="false" customHeight="true" outlineLevel="0" collapsed="false">
      <c r="A2" s="53" t="str">
        <f aca="false">'контрол лист'!A2</f>
        <v>Август 2020 г</v>
      </c>
      <c r="B2" s="53"/>
    </row>
    <row r="3" customFormat="false" ht="26.25" hidden="false" customHeight="true" outlineLevel="0" collapsed="false">
      <c r="A3" s="54" t="s">
        <v>197</v>
      </c>
      <c r="B3" s="44" t="s">
        <v>59</v>
      </c>
      <c r="C3" s="55" t="s">
        <v>60</v>
      </c>
      <c r="D3" s="54" t="s">
        <v>62</v>
      </c>
      <c r="E3" s="56" t="s">
        <v>198</v>
      </c>
      <c r="F3" s="56"/>
      <c r="G3" s="56"/>
      <c r="H3" s="56"/>
      <c r="I3" s="56"/>
    </row>
    <row r="4" customFormat="false" ht="38.25" hidden="false" customHeight="true" outlineLevel="0" collapsed="false">
      <c r="A4" s="57" t="n">
        <v>1</v>
      </c>
      <c r="B4" s="44" t="s">
        <v>71</v>
      </c>
      <c r="C4" s="38" t="n">
        <v>1.2</v>
      </c>
      <c r="D4" s="58" t="s">
        <v>199</v>
      </c>
      <c r="E4" s="59" t="n">
        <v>44019</v>
      </c>
      <c r="H4" s="59" t="s">
        <v>44</v>
      </c>
      <c r="I4" s="59" t="s">
        <v>44</v>
      </c>
    </row>
    <row r="5" customFormat="false" ht="38.25" hidden="false" customHeight="true" outlineLevel="0" collapsed="false">
      <c r="A5" s="57" t="n">
        <v>2</v>
      </c>
      <c r="B5" s="44" t="s">
        <v>76</v>
      </c>
      <c r="C5" s="38" t="s">
        <v>77</v>
      </c>
      <c r="D5" s="58" t="s">
        <v>199</v>
      </c>
      <c r="E5" s="59" t="n">
        <v>44019</v>
      </c>
      <c r="H5" s="59" t="s">
        <v>44</v>
      </c>
      <c r="I5" s="59" t="s">
        <v>44</v>
      </c>
    </row>
    <row r="6" customFormat="false" ht="38.25" hidden="false" customHeight="true" outlineLevel="0" collapsed="false">
      <c r="A6" s="57" t="n">
        <v>3</v>
      </c>
      <c r="B6" s="44" t="s">
        <v>78</v>
      </c>
      <c r="C6" s="38" t="s">
        <v>79</v>
      </c>
      <c r="D6" s="58" t="s">
        <v>199</v>
      </c>
      <c r="E6" s="59" t="n">
        <v>44019</v>
      </c>
      <c r="H6" s="59" t="s">
        <v>44</v>
      </c>
      <c r="I6" s="59" t="s">
        <v>44</v>
      </c>
    </row>
    <row r="7" customFormat="false" ht="25.5" hidden="false" customHeight="true" outlineLevel="0" collapsed="false">
      <c r="A7" s="57" t="n">
        <v>4</v>
      </c>
      <c r="B7" s="44" t="s">
        <v>80</v>
      </c>
      <c r="C7" s="38" t="s">
        <v>81</v>
      </c>
      <c r="D7" s="58" t="s">
        <v>199</v>
      </c>
      <c r="E7" s="59" t="n">
        <v>44019</v>
      </c>
      <c r="H7" s="59" t="s">
        <v>44</v>
      </c>
      <c r="I7" s="59" t="s">
        <v>44</v>
      </c>
    </row>
    <row r="8" customFormat="false" ht="51" hidden="false" customHeight="true" outlineLevel="0" collapsed="false">
      <c r="A8" s="57" t="n">
        <v>5</v>
      </c>
      <c r="B8" s="44" t="s">
        <v>82</v>
      </c>
      <c r="C8" s="38" t="n">
        <v>18.19</v>
      </c>
      <c r="D8" s="58" t="s">
        <v>199</v>
      </c>
      <c r="E8" s="59" t="n">
        <v>44019</v>
      </c>
      <c r="H8" s="59" t="s">
        <v>44</v>
      </c>
      <c r="I8" s="59" t="s">
        <v>44</v>
      </c>
    </row>
    <row r="9" customFormat="false" ht="38.25" hidden="false" customHeight="true" outlineLevel="0" collapsed="false">
      <c r="A9" s="57" t="n">
        <v>6</v>
      </c>
      <c r="B9" s="44" t="s">
        <v>83</v>
      </c>
      <c r="C9" s="38" t="n">
        <v>108</v>
      </c>
      <c r="D9" s="58" t="s">
        <v>199</v>
      </c>
      <c r="E9" s="59" t="n">
        <v>44019</v>
      </c>
      <c r="H9" s="59" t="s">
        <v>44</v>
      </c>
      <c r="I9" s="59" t="s">
        <v>44</v>
      </c>
    </row>
    <row r="10" customFormat="false" ht="38.25" hidden="false" customHeight="true" outlineLevel="0" collapsed="false">
      <c r="A10" s="57" t="n">
        <v>7</v>
      </c>
      <c r="B10" s="44" t="s">
        <v>84</v>
      </c>
      <c r="C10" s="38" t="n">
        <v>22.21</v>
      </c>
      <c r="D10" s="58" t="s">
        <v>199</v>
      </c>
      <c r="E10" s="59" t="n">
        <v>44019</v>
      </c>
      <c r="H10" s="59" t="s">
        <v>44</v>
      </c>
      <c r="I10" s="59" t="s">
        <v>44</v>
      </c>
    </row>
    <row r="11" customFormat="false" ht="38.25" hidden="false" customHeight="true" outlineLevel="0" collapsed="false">
      <c r="A11" s="57" t="n">
        <v>8</v>
      </c>
      <c r="B11" s="44" t="s">
        <v>85</v>
      </c>
      <c r="C11" s="38" t="n">
        <v>23.24</v>
      </c>
      <c r="D11" s="58" t="s">
        <v>199</v>
      </c>
      <c r="E11" s="59" t="n">
        <v>44019</v>
      </c>
      <c r="H11" s="59" t="s">
        <v>44</v>
      </c>
      <c r="I11" s="59" t="s">
        <v>44</v>
      </c>
    </row>
    <row r="12" customFormat="false" ht="38.25" hidden="false" customHeight="true" outlineLevel="0" collapsed="false">
      <c r="A12" s="57" t="n">
        <v>9</v>
      </c>
      <c r="B12" s="44" t="s">
        <v>86</v>
      </c>
      <c r="C12" s="38" t="n">
        <v>25.26</v>
      </c>
      <c r="D12" s="58" t="s">
        <v>199</v>
      </c>
      <c r="E12" s="59" t="n">
        <v>44019</v>
      </c>
      <c r="H12" s="59" t="s">
        <v>44</v>
      </c>
      <c r="I12" s="59" t="s">
        <v>44</v>
      </c>
    </row>
    <row r="13" customFormat="false" ht="38.25" hidden="false" customHeight="true" outlineLevel="0" collapsed="false">
      <c r="A13" s="57" t="n">
        <v>10</v>
      </c>
      <c r="B13" s="44" t="s">
        <v>87</v>
      </c>
      <c r="C13" s="38" t="s">
        <v>88</v>
      </c>
      <c r="D13" s="58" t="s">
        <v>199</v>
      </c>
      <c r="E13" s="59" t="n">
        <v>44019</v>
      </c>
      <c r="H13" s="59" t="s">
        <v>44</v>
      </c>
      <c r="I13" s="59" t="s">
        <v>44</v>
      </c>
    </row>
    <row r="14" customFormat="false" ht="63.75" hidden="false" customHeight="true" outlineLevel="0" collapsed="false">
      <c r="A14" s="57" t="n">
        <v>11</v>
      </c>
      <c r="B14" s="44" t="s">
        <v>89</v>
      </c>
      <c r="C14" s="38" t="s">
        <v>90</v>
      </c>
      <c r="D14" s="58" t="s">
        <v>199</v>
      </c>
      <c r="E14" s="59" t="n">
        <v>44019</v>
      </c>
      <c r="H14" s="59" t="s">
        <v>44</v>
      </c>
      <c r="I14" s="59" t="s">
        <v>44</v>
      </c>
    </row>
    <row r="15" customFormat="false" ht="76.5" hidden="false" customHeight="true" outlineLevel="0" collapsed="false">
      <c r="A15" s="57" t="n">
        <v>12</v>
      </c>
      <c r="B15" s="44" t="s">
        <v>91</v>
      </c>
      <c r="C15" s="38" t="n">
        <v>37</v>
      </c>
      <c r="D15" s="58" t="s">
        <v>199</v>
      </c>
      <c r="E15" s="59" t="n">
        <v>44019</v>
      </c>
      <c r="H15" s="59" t="s">
        <v>44</v>
      </c>
      <c r="I15" s="59" t="s">
        <v>44</v>
      </c>
    </row>
    <row r="16" customFormat="false" ht="51" hidden="false" customHeight="true" outlineLevel="0" collapsed="false">
      <c r="A16" s="57" t="n">
        <v>13</v>
      </c>
      <c r="B16" s="44" t="s">
        <v>92</v>
      </c>
      <c r="C16" s="38" t="s">
        <v>200</v>
      </c>
      <c r="D16" s="58" t="s">
        <v>199</v>
      </c>
      <c r="E16" s="59" t="n">
        <v>44019</v>
      </c>
      <c r="H16" s="59" t="s">
        <v>44</v>
      </c>
      <c r="I16" s="59" t="s">
        <v>44</v>
      </c>
    </row>
    <row r="17" customFormat="false" ht="38.25" hidden="false" customHeight="true" outlineLevel="0" collapsed="false">
      <c r="A17" s="57" t="n">
        <v>14</v>
      </c>
      <c r="B17" s="44" t="s">
        <v>96</v>
      </c>
      <c r="C17" s="38" t="s">
        <v>97</v>
      </c>
      <c r="D17" s="58" t="s">
        <v>199</v>
      </c>
      <c r="E17" s="59" t="n">
        <v>44019</v>
      </c>
      <c r="H17" s="59" t="s">
        <v>44</v>
      </c>
      <c r="I17" s="59" t="s">
        <v>44</v>
      </c>
    </row>
    <row r="18" customFormat="false" ht="38.25" hidden="false" customHeight="true" outlineLevel="0" collapsed="false">
      <c r="A18" s="57" t="n">
        <v>15</v>
      </c>
      <c r="B18" s="44" t="s">
        <v>98</v>
      </c>
      <c r="C18" s="38" t="n">
        <v>55.63</v>
      </c>
      <c r="D18" s="58" t="s">
        <v>199</v>
      </c>
      <c r="E18" s="59" t="n">
        <v>44019</v>
      </c>
      <c r="H18" s="59" t="s">
        <v>44</v>
      </c>
      <c r="I18" s="59" t="s">
        <v>44</v>
      </c>
    </row>
    <row r="19" customFormat="false" ht="38.25" hidden="false" customHeight="true" outlineLevel="0" collapsed="false">
      <c r="A19" s="57" t="n">
        <v>16</v>
      </c>
      <c r="B19" s="44" t="s">
        <v>101</v>
      </c>
      <c r="C19" s="38" t="n">
        <v>64.67</v>
      </c>
      <c r="D19" s="58" t="s">
        <v>199</v>
      </c>
      <c r="E19" s="59" t="n">
        <v>44019</v>
      </c>
      <c r="H19" s="59" t="s">
        <v>44</v>
      </c>
      <c r="I19" s="59" t="s">
        <v>44</v>
      </c>
    </row>
    <row r="20" customFormat="false" ht="38.25" hidden="false" customHeight="true" outlineLevel="0" collapsed="false">
      <c r="A20" s="57" t="n">
        <v>17</v>
      </c>
      <c r="B20" s="44" t="s">
        <v>102</v>
      </c>
      <c r="C20" s="38" t="n">
        <v>65.66</v>
      </c>
      <c r="D20" s="58" t="s">
        <v>199</v>
      </c>
      <c r="E20" s="59" t="n">
        <v>44019</v>
      </c>
      <c r="H20" s="59" t="s">
        <v>44</v>
      </c>
      <c r="I20" s="59" t="s">
        <v>44</v>
      </c>
    </row>
    <row r="21" customFormat="false" ht="51" hidden="false" customHeight="true" outlineLevel="0" collapsed="false">
      <c r="A21" s="57" t="n">
        <v>18</v>
      </c>
      <c r="B21" s="44" t="s">
        <v>103</v>
      </c>
      <c r="C21" s="38" t="s">
        <v>104</v>
      </c>
      <c r="D21" s="58" t="s">
        <v>199</v>
      </c>
      <c r="E21" s="59" t="n">
        <v>44019</v>
      </c>
      <c r="H21" s="59" t="s">
        <v>44</v>
      </c>
      <c r="I21" s="59" t="s">
        <v>44</v>
      </c>
    </row>
    <row r="22" customFormat="false" ht="38.25" hidden="false" customHeight="true" outlineLevel="0" collapsed="false">
      <c r="A22" s="57" t="n">
        <v>19</v>
      </c>
      <c r="B22" s="44" t="s">
        <v>105</v>
      </c>
      <c r="C22" s="38" t="n">
        <v>27.28</v>
      </c>
      <c r="D22" s="58" t="s">
        <v>199</v>
      </c>
      <c r="E22" s="59" t="n">
        <v>44019</v>
      </c>
      <c r="H22" s="59" t="s">
        <v>44</v>
      </c>
      <c r="I22" s="59" t="s">
        <v>44</v>
      </c>
    </row>
    <row r="23" customFormat="false" ht="63.75" hidden="false" customHeight="true" outlineLevel="0" collapsed="false">
      <c r="A23" s="57" t="n">
        <v>20</v>
      </c>
      <c r="B23" s="44" t="s">
        <v>106</v>
      </c>
      <c r="C23" s="38" t="s">
        <v>107</v>
      </c>
      <c r="D23" s="58" t="s">
        <v>199</v>
      </c>
      <c r="E23" s="59" t="n">
        <v>44019</v>
      </c>
      <c r="H23" s="59" t="s">
        <v>44</v>
      </c>
      <c r="I23" s="59" t="s">
        <v>44</v>
      </c>
    </row>
    <row r="24" customFormat="false" ht="25.5" hidden="false" customHeight="true" outlineLevel="0" collapsed="false">
      <c r="A24" s="57" t="n">
        <v>21</v>
      </c>
      <c r="B24" s="44" t="s">
        <v>108</v>
      </c>
      <c r="C24" s="38" t="s">
        <v>109</v>
      </c>
      <c r="D24" s="58" t="s">
        <v>199</v>
      </c>
      <c r="E24" s="59" t="n">
        <v>44019</v>
      </c>
      <c r="H24" s="59" t="s">
        <v>44</v>
      </c>
      <c r="I24" s="59" t="s">
        <v>44</v>
      </c>
    </row>
    <row r="25" customFormat="false" ht="14.25" hidden="false" customHeight="true" outlineLevel="0" collapsed="false">
      <c r="A25" s="57" t="n">
        <v>22</v>
      </c>
      <c r="B25" s="44" t="s">
        <v>110</v>
      </c>
      <c r="C25" s="38" t="n">
        <v>10.9</v>
      </c>
      <c r="D25" s="58" t="s">
        <v>199</v>
      </c>
      <c r="E25" s="59" t="n">
        <v>44019</v>
      </c>
      <c r="H25" s="59" t="s">
        <v>44</v>
      </c>
      <c r="I25" s="59" t="s">
        <v>44</v>
      </c>
    </row>
    <row r="26" customFormat="false" ht="38.25" hidden="false" customHeight="true" outlineLevel="0" collapsed="false">
      <c r="A26" s="57" t="n">
        <v>23</v>
      </c>
      <c r="B26" s="44" t="s">
        <v>111</v>
      </c>
      <c r="C26" s="38" t="n">
        <v>114</v>
      </c>
      <c r="D26" s="58" t="s">
        <v>199</v>
      </c>
      <c r="E26" s="59" t="n">
        <v>44019</v>
      </c>
      <c r="H26" s="59" t="s">
        <v>44</v>
      </c>
      <c r="I26" s="59" t="s">
        <v>44</v>
      </c>
    </row>
    <row r="27" customFormat="false" ht="25.5" hidden="false" customHeight="true" outlineLevel="0" collapsed="false">
      <c r="A27" s="57" t="n">
        <v>24</v>
      </c>
      <c r="B27" s="44" t="s">
        <v>112</v>
      </c>
      <c r="C27" s="38" t="s">
        <v>113</v>
      </c>
      <c r="D27" s="58" t="s">
        <v>199</v>
      </c>
      <c r="E27" s="59" t="n">
        <v>44019</v>
      </c>
      <c r="H27" s="59" t="s">
        <v>44</v>
      </c>
      <c r="I27" s="59" t="s">
        <v>44</v>
      </c>
    </row>
    <row r="28" customFormat="false" ht="38.25" hidden="false" customHeight="true" outlineLevel="0" collapsed="false">
      <c r="A28" s="57" t="n">
        <v>25</v>
      </c>
      <c r="B28" s="44" t="s">
        <v>114</v>
      </c>
      <c r="C28" s="38" t="n">
        <v>112</v>
      </c>
      <c r="D28" s="58" t="s">
        <v>199</v>
      </c>
      <c r="E28" s="59" t="n">
        <v>44019</v>
      </c>
      <c r="H28" s="59" t="s">
        <v>44</v>
      </c>
      <c r="I28" s="59" t="s">
        <v>44</v>
      </c>
    </row>
    <row r="29" customFormat="false" ht="25.5" hidden="false" customHeight="true" outlineLevel="0" collapsed="false">
      <c r="A29" s="57" t="n">
        <v>26</v>
      </c>
      <c r="B29" s="44" t="s">
        <v>115</v>
      </c>
      <c r="C29" s="38" t="n">
        <v>116</v>
      </c>
      <c r="D29" s="58" t="s">
        <v>199</v>
      </c>
      <c r="E29" s="59" t="n">
        <v>44019</v>
      </c>
      <c r="H29" s="59" t="s">
        <v>44</v>
      </c>
      <c r="I29" s="59" t="s">
        <v>44</v>
      </c>
    </row>
    <row r="30" customFormat="false" ht="63.75" hidden="false" customHeight="true" outlineLevel="0" collapsed="false">
      <c r="A30" s="57" t="n">
        <v>27</v>
      </c>
      <c r="B30" s="44" t="s">
        <v>106</v>
      </c>
      <c r="C30" s="38" t="s">
        <v>117</v>
      </c>
      <c r="D30" s="58" t="s">
        <v>199</v>
      </c>
      <c r="E30" s="59" t="n">
        <v>44019</v>
      </c>
      <c r="H30" s="59" t="s">
        <v>44</v>
      </c>
      <c r="I30" s="59" t="s">
        <v>44</v>
      </c>
    </row>
    <row r="31" customFormat="false" ht="38.25" hidden="false" customHeight="true" outlineLevel="0" collapsed="false">
      <c r="A31" s="57" t="n">
        <v>28</v>
      </c>
      <c r="B31" s="44" t="s">
        <v>105</v>
      </c>
      <c r="C31" s="38" t="n">
        <v>51.52</v>
      </c>
      <c r="D31" s="58" t="s">
        <v>199</v>
      </c>
      <c r="E31" s="59" t="n">
        <v>44019</v>
      </c>
      <c r="H31" s="59" t="s">
        <v>44</v>
      </c>
      <c r="I31" s="59" t="s">
        <v>44</v>
      </c>
    </row>
    <row r="32" customFormat="false" ht="51" hidden="false" customHeight="true" outlineLevel="0" collapsed="false">
      <c r="A32" s="57" t="n">
        <v>29</v>
      </c>
      <c r="B32" s="44" t="s">
        <v>118</v>
      </c>
      <c r="C32" s="38" t="s">
        <v>119</v>
      </c>
      <c r="D32" s="58" t="s">
        <v>199</v>
      </c>
      <c r="E32" s="59" t="n">
        <v>44019</v>
      </c>
      <c r="H32" s="59" t="s">
        <v>44</v>
      </c>
      <c r="I32" s="59" t="s">
        <v>44</v>
      </c>
    </row>
    <row r="33" customFormat="false" ht="38.25" hidden="false" customHeight="true" outlineLevel="0" collapsed="false">
      <c r="A33" s="57" t="n">
        <v>30</v>
      </c>
      <c r="B33" s="44" t="s">
        <v>120</v>
      </c>
      <c r="C33" s="38" t="s">
        <v>121</v>
      </c>
      <c r="D33" s="58" t="s">
        <v>199</v>
      </c>
      <c r="E33" s="59" t="n">
        <v>44019</v>
      </c>
      <c r="H33" s="59" t="s">
        <v>44</v>
      </c>
      <c r="I33" s="59" t="s">
        <v>44</v>
      </c>
    </row>
    <row r="34" customFormat="false" ht="38.25" hidden="false" customHeight="true" outlineLevel="0" collapsed="false">
      <c r="A34" s="57" t="n">
        <v>31</v>
      </c>
      <c r="B34" s="44" t="s">
        <v>122</v>
      </c>
      <c r="C34" s="38" t="s">
        <v>123</v>
      </c>
      <c r="D34" s="58" t="s">
        <v>199</v>
      </c>
      <c r="E34" s="59" t="n">
        <v>44019</v>
      </c>
      <c r="H34" s="59" t="s">
        <v>44</v>
      </c>
      <c r="I34" s="59" t="s">
        <v>44</v>
      </c>
    </row>
    <row r="35" customFormat="false" ht="25.5" hidden="false" customHeight="true" outlineLevel="0" collapsed="false">
      <c r="A35" s="57" t="n">
        <v>32</v>
      </c>
      <c r="B35" s="44" t="s">
        <v>124</v>
      </c>
      <c r="C35" s="38" t="s">
        <v>125</v>
      </c>
      <c r="D35" s="58" t="s">
        <v>199</v>
      </c>
      <c r="E35" s="59" t="n">
        <v>44019</v>
      </c>
      <c r="H35" s="59" t="s">
        <v>44</v>
      </c>
      <c r="I35" s="59" t="s">
        <v>44</v>
      </c>
    </row>
    <row r="36" customFormat="false" ht="51" hidden="false" customHeight="true" outlineLevel="0" collapsed="false">
      <c r="A36" s="57" t="n">
        <v>33</v>
      </c>
      <c r="B36" s="44" t="s">
        <v>126</v>
      </c>
      <c r="C36" s="38" t="n">
        <v>69</v>
      </c>
      <c r="D36" s="58" t="s">
        <v>199</v>
      </c>
      <c r="E36" s="59" t="n">
        <v>44019</v>
      </c>
      <c r="H36" s="59" t="s">
        <v>44</v>
      </c>
      <c r="I36" s="59" t="s">
        <v>44</v>
      </c>
    </row>
    <row r="37" customFormat="false" ht="25.5" hidden="false" customHeight="true" outlineLevel="0" collapsed="false">
      <c r="A37" s="57" t="n">
        <v>34</v>
      </c>
      <c r="B37" s="44" t="s">
        <v>127</v>
      </c>
      <c r="C37" s="38" t="n">
        <v>80</v>
      </c>
      <c r="D37" s="58" t="s">
        <v>199</v>
      </c>
      <c r="E37" s="59" t="n">
        <v>44019</v>
      </c>
      <c r="H37" s="59" t="s">
        <v>44</v>
      </c>
      <c r="I37" s="59" t="s">
        <v>44</v>
      </c>
    </row>
    <row r="38" customFormat="false" ht="25.5" hidden="false" customHeight="true" outlineLevel="0" collapsed="false">
      <c r="A38" s="57" t="n">
        <v>35</v>
      </c>
      <c r="B38" s="44" t="s">
        <v>128</v>
      </c>
      <c r="C38" s="38" t="n">
        <v>74.75</v>
      </c>
      <c r="D38" s="58" t="s">
        <v>199</v>
      </c>
      <c r="E38" s="59" t="n">
        <v>44019</v>
      </c>
      <c r="H38" s="59" t="s">
        <v>44</v>
      </c>
      <c r="I38" s="59" t="s">
        <v>44</v>
      </c>
    </row>
    <row r="39" customFormat="false" ht="38.25" hidden="false" customHeight="true" outlineLevel="0" collapsed="false">
      <c r="A39" s="57" t="n">
        <v>36</v>
      </c>
      <c r="B39" s="44" t="s">
        <v>129</v>
      </c>
      <c r="C39" s="38" t="s">
        <v>130</v>
      </c>
      <c r="D39" s="58" t="s">
        <v>199</v>
      </c>
      <c r="E39" s="59" t="n">
        <v>44019</v>
      </c>
      <c r="H39" s="59" t="s">
        <v>44</v>
      </c>
      <c r="I39" s="59" t="s">
        <v>44</v>
      </c>
    </row>
    <row r="40" customFormat="false" ht="25.5" hidden="false" customHeight="true" outlineLevel="0" collapsed="false">
      <c r="A40" s="57" t="n">
        <v>37</v>
      </c>
      <c r="B40" s="44" t="s">
        <v>131</v>
      </c>
      <c r="C40" s="38" t="n">
        <v>96.97</v>
      </c>
      <c r="D40" s="58" t="s">
        <v>199</v>
      </c>
      <c r="E40" s="59" t="n">
        <v>44019</v>
      </c>
      <c r="H40" s="59" t="s">
        <v>44</v>
      </c>
      <c r="I40" s="59" t="s">
        <v>44</v>
      </c>
    </row>
    <row r="41" customFormat="false" ht="38.25" hidden="false" customHeight="true" outlineLevel="0" collapsed="false">
      <c r="A41" s="57" t="n">
        <v>38</v>
      </c>
      <c r="B41" s="44" t="s">
        <v>132</v>
      </c>
      <c r="C41" s="38" t="s">
        <v>133</v>
      </c>
      <c r="D41" s="58" t="s">
        <v>199</v>
      </c>
      <c r="E41" s="59" t="n">
        <v>44019</v>
      </c>
      <c r="H41" s="59" t="s">
        <v>44</v>
      </c>
      <c r="I41" s="59" t="s">
        <v>44</v>
      </c>
    </row>
    <row r="42" customFormat="false" ht="38.25" hidden="false" customHeight="true" outlineLevel="0" collapsed="false">
      <c r="A42" s="57" t="n">
        <v>39</v>
      </c>
      <c r="B42" s="44" t="s">
        <v>134</v>
      </c>
      <c r="C42" s="38" t="s">
        <v>135</v>
      </c>
      <c r="D42" s="58" t="s">
        <v>199</v>
      </c>
      <c r="E42" s="59" t="n">
        <v>44019</v>
      </c>
      <c r="H42" s="59" t="s">
        <v>44</v>
      </c>
      <c r="I42" s="59" t="s">
        <v>44</v>
      </c>
    </row>
    <row r="43" customFormat="false" ht="51" hidden="false" customHeight="true" outlineLevel="0" collapsed="false">
      <c r="A43" s="57" t="n">
        <v>40</v>
      </c>
      <c r="B43" s="44" t="s">
        <v>136</v>
      </c>
      <c r="C43" s="38" t="s">
        <v>137</v>
      </c>
      <c r="D43" s="58" t="s">
        <v>199</v>
      </c>
      <c r="E43" s="59" t="s">
        <v>44</v>
      </c>
      <c r="H43" s="59" t="n">
        <v>44029</v>
      </c>
      <c r="I43" s="59" t="s">
        <v>44</v>
      </c>
    </row>
    <row r="44" customFormat="false" ht="24" hidden="false" customHeight="true" outlineLevel="0" collapsed="false">
      <c r="A44" s="57" t="n">
        <v>41</v>
      </c>
      <c r="B44" s="44" t="s">
        <v>140</v>
      </c>
      <c r="C44" s="38" t="s">
        <v>141</v>
      </c>
      <c r="D44" s="58" t="s">
        <v>199</v>
      </c>
      <c r="E44" s="59" t="s">
        <v>44</v>
      </c>
      <c r="H44" s="59" t="n">
        <v>44029</v>
      </c>
      <c r="I44" s="59" t="s">
        <v>44</v>
      </c>
    </row>
    <row r="45" customFormat="false" ht="25.5" hidden="false" customHeight="true" outlineLevel="0" collapsed="false">
      <c r="A45" s="57" t="n">
        <v>42</v>
      </c>
      <c r="B45" s="44" t="s">
        <v>142</v>
      </c>
      <c r="C45" s="38" t="s">
        <v>143</v>
      </c>
      <c r="D45" s="58" t="s">
        <v>199</v>
      </c>
      <c r="E45" s="59" t="s">
        <v>44</v>
      </c>
      <c r="H45" s="59" t="n">
        <v>44029</v>
      </c>
      <c r="I45" s="59" t="s">
        <v>44</v>
      </c>
    </row>
    <row r="46" customFormat="false" ht="51" hidden="false" customHeight="true" outlineLevel="0" collapsed="false">
      <c r="A46" s="57" t="n">
        <v>43</v>
      </c>
      <c r="B46" s="44" t="s">
        <v>144</v>
      </c>
      <c r="C46" s="38" t="s">
        <v>145</v>
      </c>
      <c r="D46" s="58" t="s">
        <v>199</v>
      </c>
      <c r="E46" s="59" t="s">
        <v>44</v>
      </c>
      <c r="H46" s="59" t="n">
        <v>44029</v>
      </c>
      <c r="I46" s="59" t="s">
        <v>44</v>
      </c>
    </row>
    <row r="47" customFormat="false" ht="25.5" hidden="false" customHeight="true" outlineLevel="0" collapsed="false">
      <c r="A47" s="57" t="n">
        <v>44</v>
      </c>
      <c r="B47" s="44" t="s">
        <v>146</v>
      </c>
      <c r="C47" s="38" t="s">
        <v>147</v>
      </c>
      <c r="D47" s="58" t="s">
        <v>199</v>
      </c>
      <c r="E47" s="59" t="s">
        <v>201</v>
      </c>
      <c r="H47" s="59" t="n">
        <v>44029</v>
      </c>
      <c r="I47" s="59" t="s">
        <v>44</v>
      </c>
    </row>
    <row r="48" customFormat="false" ht="25.5" hidden="false" customHeight="true" outlineLevel="0" collapsed="false">
      <c r="A48" s="57" t="n">
        <v>45</v>
      </c>
      <c r="B48" s="44" t="s">
        <v>148</v>
      </c>
      <c r="C48" s="38" t="s">
        <v>149</v>
      </c>
      <c r="D48" s="58" t="s">
        <v>199</v>
      </c>
      <c r="E48" s="59" t="s">
        <v>44</v>
      </c>
      <c r="H48" s="59" t="n">
        <v>44029</v>
      </c>
      <c r="I48" s="59" t="s">
        <v>44</v>
      </c>
    </row>
    <row r="49" customFormat="false" ht="36" hidden="false" customHeight="true" outlineLevel="0" collapsed="false">
      <c r="A49" s="57" t="n">
        <v>46</v>
      </c>
      <c r="B49" s="44" t="s">
        <v>151</v>
      </c>
      <c r="C49" s="38" t="s">
        <v>152</v>
      </c>
      <c r="D49" s="58" t="s">
        <v>199</v>
      </c>
      <c r="E49" s="59"/>
      <c r="H49" s="59" t="n">
        <v>44029</v>
      </c>
      <c r="I49" s="59" t="s">
        <v>44</v>
      </c>
    </row>
    <row r="50" customFormat="false" ht="25.5" hidden="false" customHeight="true" outlineLevel="0" collapsed="false">
      <c r="A50" s="57" t="n">
        <v>47</v>
      </c>
      <c r="B50" s="44" t="s">
        <v>153</v>
      </c>
      <c r="C50" s="38" t="s">
        <v>154</v>
      </c>
      <c r="D50" s="58" t="s">
        <v>199</v>
      </c>
      <c r="E50" s="59" t="s">
        <v>44</v>
      </c>
      <c r="H50" s="59" t="n">
        <v>44029</v>
      </c>
      <c r="I50" s="59" t="s">
        <v>44</v>
      </c>
    </row>
    <row r="51" customFormat="false" ht="24" hidden="false" customHeight="true" outlineLevel="0" collapsed="false">
      <c r="A51" s="57" t="n">
        <v>48</v>
      </c>
      <c r="B51" s="44" t="s">
        <v>156</v>
      </c>
      <c r="C51" s="38" t="s">
        <v>157</v>
      </c>
      <c r="D51" s="58" t="s">
        <v>199</v>
      </c>
      <c r="E51" s="59" t="s">
        <v>44</v>
      </c>
      <c r="H51" s="59" t="n">
        <v>44029</v>
      </c>
      <c r="I51" s="59" t="s">
        <v>44</v>
      </c>
    </row>
    <row r="52" customFormat="false" ht="84" hidden="false" customHeight="true" outlineLevel="0" collapsed="false">
      <c r="A52" s="57" t="n">
        <v>49</v>
      </c>
      <c r="B52" s="44" t="s">
        <v>158</v>
      </c>
      <c r="C52" s="38" t="s">
        <v>159</v>
      </c>
      <c r="D52" s="58" t="s">
        <v>199</v>
      </c>
      <c r="E52" s="59" t="s">
        <v>44</v>
      </c>
      <c r="H52" s="59" t="s">
        <v>44</v>
      </c>
      <c r="I52" s="59" t="n">
        <v>44039</v>
      </c>
    </row>
    <row r="53" customFormat="false" ht="108" hidden="false" customHeight="true" outlineLevel="0" collapsed="false">
      <c r="A53" s="57" t="n">
        <v>50</v>
      </c>
      <c r="B53" s="44" t="s">
        <v>161</v>
      </c>
      <c r="C53" s="38" t="s">
        <v>162</v>
      </c>
      <c r="D53" s="58" t="s">
        <v>199</v>
      </c>
      <c r="E53" s="59" t="s">
        <v>44</v>
      </c>
      <c r="H53" s="59" t="s">
        <v>44</v>
      </c>
      <c r="I53" s="59" t="n">
        <v>44039</v>
      </c>
    </row>
    <row r="54" customFormat="false" ht="48" hidden="false" customHeight="true" outlineLevel="0" collapsed="false">
      <c r="A54" s="57" t="n">
        <v>51</v>
      </c>
      <c r="B54" s="44" t="s">
        <v>163</v>
      </c>
      <c r="C54" s="38" t="s">
        <v>164</v>
      </c>
      <c r="D54" s="58" t="s">
        <v>199</v>
      </c>
      <c r="E54" s="59" t="s">
        <v>44</v>
      </c>
      <c r="H54" s="59" t="s">
        <v>44</v>
      </c>
      <c r="I54" s="59" t="n">
        <v>44039</v>
      </c>
    </row>
    <row r="55" customFormat="false" ht="48" hidden="false" customHeight="true" outlineLevel="0" collapsed="false">
      <c r="A55" s="57" t="n">
        <v>52</v>
      </c>
      <c r="B55" s="60" t="s">
        <v>165</v>
      </c>
      <c r="C55" s="38" t="s">
        <v>166</v>
      </c>
      <c r="D55" s="58" t="s">
        <v>199</v>
      </c>
      <c r="E55" s="59" t="s">
        <v>44</v>
      </c>
      <c r="H55" s="59" t="s">
        <v>44</v>
      </c>
      <c r="I55" s="59" t="n">
        <v>44039</v>
      </c>
    </row>
    <row r="56" customFormat="false" ht="15" hidden="false" customHeight="true" outlineLevel="0" collapsed="false">
      <c r="A56" s="61" t="s">
        <v>191</v>
      </c>
      <c r="B56" s="62"/>
      <c r="C56" s="62"/>
    </row>
    <row r="57" customFormat="false" ht="14.25" hidden="false" customHeight="true" outlineLevel="0" collapsed="false">
      <c r="A57" s="63" t="s">
        <v>192</v>
      </c>
      <c r="B57" s="63"/>
      <c r="C57" s="63"/>
      <c r="D57" s="52" t="s">
        <v>193</v>
      </c>
      <c r="E57" s="52"/>
    </row>
    <row r="58" customFormat="false" ht="15" hidden="false" customHeight="true" outlineLevel="0" collapsed="false">
      <c r="A58" s="62"/>
      <c r="B58" s="64"/>
      <c r="E58" s="65"/>
    </row>
    <row r="59" customFormat="false" ht="15" hidden="false" customHeight="true" outlineLevel="0" collapsed="false">
      <c r="A59" s="66"/>
      <c r="B59" s="61"/>
      <c r="E59" s="65"/>
    </row>
    <row r="60" customFormat="false" ht="15" hidden="false" customHeight="true" outlineLevel="0" collapsed="false">
      <c r="A60" s="67" t="s">
        <v>194</v>
      </c>
      <c r="B60" s="62"/>
      <c r="E60" s="62"/>
    </row>
    <row r="61" customFormat="false" ht="14.25" hidden="false" customHeight="true" outlineLevel="0" collapsed="false">
      <c r="A61" s="68" t="s">
        <v>195</v>
      </c>
      <c r="B61" s="68"/>
      <c r="C61" s="68"/>
      <c r="D61" s="52" t="s">
        <v>193</v>
      </c>
      <c r="E61" s="52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453125" defaultRowHeight="14.25" zeroHeight="false" outlineLevelRow="0" outlineLevelCol="0"/>
  <cols>
    <col collapsed="false" customWidth="false" hidden="false" outlineLevel="0" max="1" min="1" style="1" width="10.46"/>
    <col collapsed="false" customWidth="true" hidden="false" outlineLevel="0" max="2" min="2" style="69" width="10.58"/>
    <col collapsed="false" customWidth="true" hidden="false" outlineLevel="0" max="3" min="3" style="70" width="13.78"/>
    <col collapsed="false" customWidth="false" hidden="false" outlineLevel="0" max="4" min="4" style="1" width="10.46"/>
    <col collapsed="false" customWidth="true" hidden="false" outlineLevel="0" max="5" min="5" style="1" width="17.98"/>
    <col collapsed="false" customWidth="false" hidden="false" outlineLevel="0" max="1024" min="6" style="1" width="10.46"/>
  </cols>
  <sheetData>
    <row r="1" customFormat="false" ht="16.5" hidden="false" customHeight="true" outlineLevel="0" collapsed="false">
      <c r="A1" s="71" t="s">
        <v>202</v>
      </c>
      <c r="B1" s="71"/>
      <c r="C1" s="71"/>
      <c r="D1" s="71"/>
      <c r="E1" s="71"/>
    </row>
    <row r="2" customFormat="false" ht="14.25" hidden="false" customHeight="true" outlineLevel="0" collapsed="false">
      <c r="A2" s="53" t="s">
        <v>203</v>
      </c>
      <c r="B2" s="53"/>
      <c r="C2" s="46"/>
    </row>
    <row r="3" customFormat="false" ht="24" hidden="false" customHeight="true" outlineLevel="0" collapsed="false">
      <c r="A3" s="40" t="s">
        <v>197</v>
      </c>
      <c r="B3" s="38" t="s">
        <v>59</v>
      </c>
      <c r="C3" s="39" t="s">
        <v>60</v>
      </c>
      <c r="D3" s="40" t="s">
        <v>62</v>
      </c>
      <c r="E3" s="72" t="s">
        <v>198</v>
      </c>
    </row>
    <row r="4" customFormat="false" ht="40.5" hidden="false" customHeight="true" outlineLevel="0" collapsed="false">
      <c r="A4" s="58" t="n">
        <v>1</v>
      </c>
      <c r="B4" s="73" t="s">
        <v>71</v>
      </c>
      <c r="C4" s="73" t="n">
        <v>1.2</v>
      </c>
      <c r="D4" s="58" t="s">
        <v>199</v>
      </c>
      <c r="E4" s="59"/>
    </row>
    <row r="5" customFormat="false" ht="40.5" hidden="false" customHeight="true" outlineLevel="0" collapsed="false">
      <c r="A5" s="58" t="n">
        <v>2</v>
      </c>
      <c r="B5" s="73" t="s">
        <v>76</v>
      </c>
      <c r="C5" s="73" t="s">
        <v>77</v>
      </c>
      <c r="D5" s="58" t="s">
        <v>199</v>
      </c>
      <c r="E5" s="74"/>
    </row>
    <row r="6" customFormat="false" ht="40.5" hidden="false" customHeight="true" outlineLevel="0" collapsed="false">
      <c r="A6" s="58" t="n">
        <v>3</v>
      </c>
      <c r="B6" s="73" t="s">
        <v>78</v>
      </c>
      <c r="C6" s="73" t="s">
        <v>79</v>
      </c>
      <c r="D6" s="58" t="s">
        <v>199</v>
      </c>
      <c r="E6" s="74"/>
    </row>
    <row r="7" customFormat="false" ht="27" hidden="false" customHeight="true" outlineLevel="0" collapsed="false">
      <c r="A7" s="58" t="n">
        <v>4</v>
      </c>
      <c r="B7" s="73" t="s">
        <v>80</v>
      </c>
      <c r="C7" s="73" t="s">
        <v>81</v>
      </c>
      <c r="D7" s="58" t="s">
        <v>199</v>
      </c>
      <c r="E7" s="74"/>
    </row>
    <row r="8" customFormat="false" ht="54" hidden="false" customHeight="true" outlineLevel="0" collapsed="false">
      <c r="A8" s="58" t="n">
        <v>5</v>
      </c>
      <c r="B8" s="73" t="s">
        <v>82</v>
      </c>
      <c r="C8" s="73" t="n">
        <v>18.19</v>
      </c>
      <c r="D8" s="58" t="s">
        <v>199</v>
      </c>
      <c r="E8" s="74"/>
    </row>
    <row r="9" customFormat="false" ht="40.5" hidden="false" customHeight="true" outlineLevel="0" collapsed="false">
      <c r="A9" s="58" t="n">
        <v>6</v>
      </c>
      <c r="B9" s="73" t="s">
        <v>83</v>
      </c>
      <c r="C9" s="73" t="n">
        <v>108</v>
      </c>
      <c r="D9" s="58" t="s">
        <v>199</v>
      </c>
      <c r="E9" s="74"/>
    </row>
    <row r="10" customFormat="false" ht="40.5" hidden="false" customHeight="true" outlineLevel="0" collapsed="false">
      <c r="A10" s="58" t="n">
        <v>7</v>
      </c>
      <c r="B10" s="73" t="s">
        <v>84</v>
      </c>
      <c r="C10" s="73" t="n">
        <v>22.21</v>
      </c>
      <c r="D10" s="58" t="s">
        <v>199</v>
      </c>
      <c r="E10" s="74"/>
    </row>
    <row r="11" customFormat="false" ht="40.5" hidden="false" customHeight="true" outlineLevel="0" collapsed="false">
      <c r="A11" s="58" t="n">
        <v>8</v>
      </c>
      <c r="B11" s="73" t="s">
        <v>85</v>
      </c>
      <c r="C11" s="73" t="n">
        <v>23.24</v>
      </c>
      <c r="D11" s="58" t="s">
        <v>199</v>
      </c>
      <c r="E11" s="74"/>
    </row>
    <row r="12" customFormat="false" ht="40.5" hidden="false" customHeight="true" outlineLevel="0" collapsed="false">
      <c r="A12" s="58" t="n">
        <v>9</v>
      </c>
      <c r="B12" s="73" t="s">
        <v>86</v>
      </c>
      <c r="C12" s="73" t="n">
        <v>25.26</v>
      </c>
      <c r="D12" s="58" t="s">
        <v>199</v>
      </c>
      <c r="E12" s="74"/>
    </row>
    <row r="13" customFormat="false" ht="40.5" hidden="false" customHeight="true" outlineLevel="0" collapsed="false">
      <c r="A13" s="58" t="n">
        <v>10</v>
      </c>
      <c r="B13" s="73" t="s">
        <v>87</v>
      </c>
      <c r="C13" s="73" t="n">
        <v>33.34</v>
      </c>
      <c r="D13" s="58" t="s">
        <v>199</v>
      </c>
      <c r="E13" s="74"/>
    </row>
    <row r="14" customFormat="false" ht="67.5" hidden="false" customHeight="true" outlineLevel="0" collapsed="false">
      <c r="A14" s="58" t="n">
        <v>11</v>
      </c>
      <c r="B14" s="73" t="s">
        <v>89</v>
      </c>
      <c r="C14" s="73" t="s">
        <v>90</v>
      </c>
      <c r="D14" s="58" t="s">
        <v>199</v>
      </c>
      <c r="E14" s="74"/>
    </row>
    <row r="15" customFormat="false" ht="81" hidden="false" customHeight="true" outlineLevel="0" collapsed="false">
      <c r="A15" s="58" t="n">
        <v>12</v>
      </c>
      <c r="B15" s="73" t="s">
        <v>91</v>
      </c>
      <c r="C15" s="73" t="n">
        <v>37</v>
      </c>
      <c r="D15" s="58" t="s">
        <v>199</v>
      </c>
      <c r="E15" s="74"/>
    </row>
    <row r="16" customFormat="false" ht="54" hidden="false" customHeight="true" outlineLevel="0" collapsed="false">
      <c r="A16" s="58" t="n">
        <v>13</v>
      </c>
      <c r="B16" s="73" t="s">
        <v>92</v>
      </c>
      <c r="C16" s="73" t="s">
        <v>200</v>
      </c>
      <c r="D16" s="58" t="s">
        <v>199</v>
      </c>
      <c r="E16" s="74"/>
    </row>
    <row r="17" customFormat="false" ht="40.5" hidden="false" customHeight="true" outlineLevel="0" collapsed="false">
      <c r="A17" s="58" t="n">
        <v>14</v>
      </c>
      <c r="B17" s="73" t="s">
        <v>96</v>
      </c>
      <c r="C17" s="73" t="s">
        <v>97</v>
      </c>
      <c r="D17" s="58" t="s">
        <v>199</v>
      </c>
      <c r="E17" s="74"/>
    </row>
    <row r="18" customFormat="false" ht="40.5" hidden="false" customHeight="true" outlineLevel="0" collapsed="false">
      <c r="A18" s="58" t="n">
        <v>15</v>
      </c>
      <c r="B18" s="73" t="s">
        <v>98</v>
      </c>
      <c r="C18" s="73" t="n">
        <v>55.63</v>
      </c>
      <c r="D18" s="58" t="s">
        <v>199</v>
      </c>
      <c r="E18" s="74"/>
    </row>
    <row r="19" customFormat="false" ht="40.5" hidden="false" customHeight="true" outlineLevel="0" collapsed="false">
      <c r="A19" s="58" t="n">
        <v>16</v>
      </c>
      <c r="B19" s="73" t="s">
        <v>101</v>
      </c>
      <c r="C19" s="73" t="n">
        <v>64.67</v>
      </c>
      <c r="D19" s="58" t="s">
        <v>199</v>
      </c>
      <c r="E19" s="74"/>
    </row>
    <row r="20" customFormat="false" ht="40.5" hidden="false" customHeight="true" outlineLevel="0" collapsed="false">
      <c r="A20" s="58" t="n">
        <v>17</v>
      </c>
      <c r="B20" s="73" t="s">
        <v>102</v>
      </c>
      <c r="C20" s="73" t="n">
        <v>65.66</v>
      </c>
      <c r="D20" s="58" t="s">
        <v>199</v>
      </c>
      <c r="E20" s="74"/>
    </row>
    <row r="21" customFormat="false" ht="54" hidden="false" customHeight="true" outlineLevel="0" collapsed="false">
      <c r="A21" s="58" t="n">
        <v>18</v>
      </c>
      <c r="B21" s="73" t="s">
        <v>103</v>
      </c>
      <c r="C21" s="73" t="s">
        <v>104</v>
      </c>
      <c r="D21" s="58" t="s">
        <v>199</v>
      </c>
      <c r="E21" s="74"/>
    </row>
    <row r="22" customFormat="false" ht="40.5" hidden="false" customHeight="true" outlineLevel="0" collapsed="false">
      <c r="A22" s="58" t="n">
        <v>19</v>
      </c>
      <c r="B22" s="73" t="s">
        <v>105</v>
      </c>
      <c r="C22" s="73" t="n">
        <v>27.28</v>
      </c>
      <c r="D22" s="58" t="s">
        <v>199</v>
      </c>
      <c r="E22" s="74"/>
    </row>
    <row r="23" customFormat="false" ht="67.5" hidden="false" customHeight="true" outlineLevel="0" collapsed="false">
      <c r="A23" s="58" t="n">
        <v>20</v>
      </c>
      <c r="B23" s="73" t="s">
        <v>106</v>
      </c>
      <c r="C23" s="73" t="s">
        <v>107</v>
      </c>
      <c r="D23" s="58" t="s">
        <v>199</v>
      </c>
      <c r="E23" s="74"/>
    </row>
    <row r="24" customFormat="false" ht="27" hidden="false" customHeight="true" outlineLevel="0" collapsed="false">
      <c r="A24" s="58" t="n">
        <v>21</v>
      </c>
      <c r="B24" s="73" t="s">
        <v>108</v>
      </c>
      <c r="C24" s="73" t="s">
        <v>109</v>
      </c>
      <c r="D24" s="58" t="s">
        <v>199</v>
      </c>
      <c r="E24" s="74"/>
    </row>
    <row r="25" customFormat="false" ht="14.25" hidden="false" customHeight="true" outlineLevel="0" collapsed="false">
      <c r="A25" s="58" t="n">
        <v>22</v>
      </c>
      <c r="B25" s="73" t="s">
        <v>110</v>
      </c>
      <c r="C25" s="73" t="n">
        <v>10.9</v>
      </c>
      <c r="D25" s="58" t="s">
        <v>199</v>
      </c>
      <c r="E25" s="74"/>
    </row>
    <row r="26" customFormat="false" ht="40.5" hidden="false" customHeight="true" outlineLevel="0" collapsed="false">
      <c r="A26" s="58" t="n">
        <v>23</v>
      </c>
      <c r="B26" s="73" t="s">
        <v>111</v>
      </c>
      <c r="C26" s="73" t="n">
        <v>114</v>
      </c>
      <c r="D26" s="58" t="s">
        <v>199</v>
      </c>
      <c r="E26" s="74"/>
    </row>
    <row r="27" customFormat="false" ht="40.5" hidden="false" customHeight="true" outlineLevel="0" collapsed="false">
      <c r="A27" s="58" t="n">
        <v>24</v>
      </c>
      <c r="B27" s="73" t="s">
        <v>112</v>
      </c>
      <c r="C27" s="73" t="s">
        <v>113</v>
      </c>
      <c r="D27" s="58" t="s">
        <v>199</v>
      </c>
      <c r="E27" s="74"/>
    </row>
    <row r="28" customFormat="false" ht="40.5" hidden="false" customHeight="true" outlineLevel="0" collapsed="false">
      <c r="A28" s="58" t="n">
        <v>25</v>
      </c>
      <c r="B28" s="73" t="s">
        <v>114</v>
      </c>
      <c r="C28" s="73" t="n">
        <v>112</v>
      </c>
      <c r="D28" s="58" t="s">
        <v>199</v>
      </c>
      <c r="E28" s="74"/>
    </row>
    <row r="29" customFormat="false" ht="40.5" hidden="false" customHeight="true" outlineLevel="0" collapsed="false">
      <c r="A29" s="58" t="n">
        <v>26</v>
      </c>
      <c r="B29" s="73" t="s">
        <v>115</v>
      </c>
      <c r="C29" s="73" t="n">
        <v>116</v>
      </c>
      <c r="D29" s="58" t="s">
        <v>199</v>
      </c>
      <c r="E29" s="74"/>
    </row>
    <row r="30" customFormat="false" ht="67.5" hidden="false" customHeight="true" outlineLevel="0" collapsed="false">
      <c r="A30" s="58" t="n">
        <v>27</v>
      </c>
      <c r="B30" s="73" t="s">
        <v>106</v>
      </c>
      <c r="C30" s="73" t="s">
        <v>117</v>
      </c>
      <c r="D30" s="58" t="s">
        <v>199</v>
      </c>
      <c r="E30" s="74"/>
    </row>
    <row r="31" customFormat="false" ht="40.5" hidden="false" customHeight="true" outlineLevel="0" collapsed="false">
      <c r="A31" s="58" t="n">
        <v>28</v>
      </c>
      <c r="B31" s="73" t="s">
        <v>105</v>
      </c>
      <c r="C31" s="73" t="n">
        <v>51.52</v>
      </c>
      <c r="D31" s="58" t="s">
        <v>199</v>
      </c>
      <c r="E31" s="74"/>
    </row>
    <row r="32" customFormat="false" ht="54" hidden="false" customHeight="true" outlineLevel="0" collapsed="false">
      <c r="A32" s="58" t="n">
        <v>29</v>
      </c>
      <c r="B32" s="73" t="s">
        <v>118</v>
      </c>
      <c r="C32" s="73" t="n">
        <v>126</v>
      </c>
      <c r="D32" s="58" t="s">
        <v>199</v>
      </c>
      <c r="E32" s="74"/>
    </row>
    <row r="33" customFormat="false" ht="40.5" hidden="false" customHeight="true" outlineLevel="0" collapsed="false">
      <c r="A33" s="58" t="n">
        <v>30</v>
      </c>
      <c r="B33" s="73" t="s">
        <v>120</v>
      </c>
      <c r="C33" s="73" t="s">
        <v>121</v>
      </c>
      <c r="D33" s="58" t="s">
        <v>199</v>
      </c>
      <c r="E33" s="74"/>
    </row>
    <row r="34" customFormat="false" ht="54" hidden="false" customHeight="true" outlineLevel="0" collapsed="false">
      <c r="A34" s="58" t="n">
        <v>31</v>
      </c>
      <c r="B34" s="73" t="s">
        <v>122</v>
      </c>
      <c r="C34" s="73" t="s">
        <v>123</v>
      </c>
      <c r="D34" s="58" t="s">
        <v>199</v>
      </c>
      <c r="E34" s="74"/>
    </row>
    <row r="35" customFormat="false" ht="27" hidden="false" customHeight="true" outlineLevel="0" collapsed="false">
      <c r="A35" s="58" t="n">
        <v>32</v>
      </c>
      <c r="B35" s="73" t="s">
        <v>124</v>
      </c>
      <c r="C35" s="73" t="s">
        <v>125</v>
      </c>
      <c r="D35" s="58" t="s">
        <v>199</v>
      </c>
      <c r="E35" s="74"/>
    </row>
    <row r="36" customFormat="false" ht="67.5" hidden="false" customHeight="true" outlineLevel="0" collapsed="false">
      <c r="A36" s="58" t="n">
        <v>33</v>
      </c>
      <c r="B36" s="73" t="s">
        <v>126</v>
      </c>
      <c r="C36" s="73" t="n">
        <v>69</v>
      </c>
      <c r="D36" s="58" t="s">
        <v>199</v>
      </c>
      <c r="E36" s="74"/>
    </row>
    <row r="37" customFormat="false" ht="27" hidden="false" customHeight="true" outlineLevel="0" collapsed="false">
      <c r="A37" s="58" t="n">
        <v>34</v>
      </c>
      <c r="B37" s="73" t="s">
        <v>127</v>
      </c>
      <c r="C37" s="73" t="n">
        <v>80</v>
      </c>
      <c r="D37" s="58" t="s">
        <v>199</v>
      </c>
      <c r="E37" s="74"/>
    </row>
    <row r="38" customFormat="false" ht="27" hidden="false" customHeight="true" outlineLevel="0" collapsed="false">
      <c r="A38" s="58" t="n">
        <v>35</v>
      </c>
      <c r="B38" s="73" t="s">
        <v>128</v>
      </c>
      <c r="C38" s="73" t="n">
        <v>74.75</v>
      </c>
      <c r="D38" s="58" t="s">
        <v>199</v>
      </c>
      <c r="E38" s="74"/>
    </row>
    <row r="39" customFormat="false" ht="40.5" hidden="false" customHeight="true" outlineLevel="0" collapsed="false">
      <c r="A39" s="58" t="n">
        <v>36</v>
      </c>
      <c r="B39" s="73" t="s">
        <v>129</v>
      </c>
      <c r="C39" s="73" t="s">
        <v>130</v>
      </c>
      <c r="D39" s="58" t="s">
        <v>199</v>
      </c>
      <c r="E39" s="74"/>
    </row>
    <row r="40" customFormat="false" ht="40.5" hidden="false" customHeight="true" outlineLevel="0" collapsed="false">
      <c r="A40" s="58" t="n">
        <v>37</v>
      </c>
      <c r="B40" s="73" t="s">
        <v>131</v>
      </c>
      <c r="C40" s="73" t="n">
        <v>96.97</v>
      </c>
      <c r="D40" s="58" t="s">
        <v>199</v>
      </c>
      <c r="E40" s="74"/>
    </row>
    <row r="41" customFormat="false" ht="27" hidden="false" customHeight="true" outlineLevel="0" collapsed="false">
      <c r="A41" s="58" t="n">
        <v>38</v>
      </c>
      <c r="B41" s="73" t="s">
        <v>204</v>
      </c>
      <c r="C41" s="73" t="s">
        <v>205</v>
      </c>
      <c r="D41" s="58" t="s">
        <v>199</v>
      </c>
      <c r="E41" s="74"/>
    </row>
    <row r="42" customFormat="false" ht="40.5" hidden="false" customHeight="true" outlineLevel="0" collapsed="false">
      <c r="A42" s="58" t="n">
        <v>39</v>
      </c>
      <c r="B42" s="73" t="s">
        <v>132</v>
      </c>
      <c r="C42" s="73" t="s">
        <v>133</v>
      </c>
      <c r="D42" s="58" t="s">
        <v>199</v>
      </c>
      <c r="E42" s="74"/>
    </row>
    <row r="43" customFormat="false" ht="40.5" hidden="false" customHeight="true" outlineLevel="0" collapsed="false">
      <c r="A43" s="58" t="n">
        <v>40</v>
      </c>
      <c r="B43" s="73" t="s">
        <v>134</v>
      </c>
      <c r="C43" s="73" t="s">
        <v>135</v>
      </c>
      <c r="D43" s="58" t="s">
        <v>199</v>
      </c>
      <c r="E43" s="74"/>
    </row>
    <row r="44" customFormat="false" ht="54" hidden="false" customHeight="true" outlineLevel="0" collapsed="false">
      <c r="A44" s="58" t="n">
        <v>41</v>
      </c>
      <c r="B44" s="73" t="s">
        <v>136</v>
      </c>
      <c r="C44" s="73" t="s">
        <v>137</v>
      </c>
      <c r="D44" s="58" t="s">
        <v>199</v>
      </c>
      <c r="E44" s="74"/>
    </row>
    <row r="45" customFormat="false" ht="27" hidden="false" customHeight="true" outlineLevel="0" collapsed="false">
      <c r="A45" s="58" t="n">
        <v>42</v>
      </c>
      <c r="B45" s="73" t="s">
        <v>140</v>
      </c>
      <c r="C45" s="73" t="s">
        <v>141</v>
      </c>
      <c r="D45" s="58" t="s">
        <v>199</v>
      </c>
      <c r="E45" s="74"/>
    </row>
    <row r="46" customFormat="false" ht="27" hidden="false" customHeight="true" outlineLevel="0" collapsed="false">
      <c r="A46" s="58" t="n">
        <v>43</v>
      </c>
      <c r="B46" s="73" t="s">
        <v>142</v>
      </c>
      <c r="C46" s="73" t="s">
        <v>143</v>
      </c>
      <c r="D46" s="58" t="s">
        <v>199</v>
      </c>
      <c r="E46" s="74"/>
    </row>
    <row r="47" customFormat="false" ht="54" hidden="false" customHeight="true" outlineLevel="0" collapsed="false">
      <c r="A47" s="58" t="n">
        <v>44</v>
      </c>
      <c r="B47" s="73" t="s">
        <v>144</v>
      </c>
      <c r="C47" s="73" t="s">
        <v>145</v>
      </c>
      <c r="D47" s="58" t="s">
        <v>199</v>
      </c>
      <c r="E47" s="74"/>
    </row>
    <row r="48" customFormat="false" ht="27" hidden="false" customHeight="true" outlineLevel="0" collapsed="false">
      <c r="A48" s="58" t="n">
        <v>45</v>
      </c>
      <c r="B48" s="73" t="s">
        <v>146</v>
      </c>
      <c r="C48" s="73" t="s">
        <v>147</v>
      </c>
      <c r="D48" s="58" t="s">
        <v>199</v>
      </c>
      <c r="E48" s="74"/>
    </row>
    <row r="49" customFormat="false" ht="27" hidden="false" customHeight="true" outlineLevel="0" collapsed="false">
      <c r="A49" s="58" t="n">
        <v>46</v>
      </c>
      <c r="B49" s="73" t="s">
        <v>148</v>
      </c>
      <c r="C49" s="73" t="s">
        <v>149</v>
      </c>
      <c r="D49" s="58" t="s">
        <v>199</v>
      </c>
      <c r="E49" s="74"/>
    </row>
    <row r="50" customFormat="false" ht="27" hidden="false" customHeight="true" outlineLevel="0" collapsed="false">
      <c r="A50" s="58" t="n">
        <v>47</v>
      </c>
      <c r="B50" s="73" t="s">
        <v>151</v>
      </c>
      <c r="C50" s="73" t="s">
        <v>152</v>
      </c>
      <c r="D50" s="58" t="s">
        <v>199</v>
      </c>
      <c r="E50" s="74"/>
    </row>
    <row r="51" customFormat="false" ht="27" hidden="false" customHeight="true" outlineLevel="0" collapsed="false">
      <c r="A51" s="58" t="n">
        <v>48</v>
      </c>
      <c r="B51" s="73" t="s">
        <v>153</v>
      </c>
      <c r="C51" s="73" t="s">
        <v>154</v>
      </c>
      <c r="D51" s="58" t="s">
        <v>199</v>
      </c>
      <c r="E51" s="74"/>
    </row>
    <row r="52" customFormat="false" ht="27" hidden="false" customHeight="true" outlineLevel="0" collapsed="false">
      <c r="A52" s="58" t="n">
        <v>49</v>
      </c>
      <c r="B52" s="73" t="s">
        <v>156</v>
      </c>
      <c r="C52" s="73" t="s">
        <v>157</v>
      </c>
      <c r="D52" s="58" t="s">
        <v>199</v>
      </c>
      <c r="E52" s="74"/>
    </row>
    <row r="53" customFormat="false" ht="14.25" hidden="false" customHeight="true" outlineLevel="0" collapsed="false">
      <c r="A53" s="58" t="n">
        <v>50</v>
      </c>
      <c r="B53" s="73" t="s">
        <v>206</v>
      </c>
      <c r="C53" s="73" t="s">
        <v>207</v>
      </c>
      <c r="D53" s="58" t="s">
        <v>199</v>
      </c>
      <c r="E53" s="74"/>
    </row>
    <row r="54" customFormat="false" ht="67.5" hidden="false" customHeight="true" outlineLevel="0" collapsed="false">
      <c r="A54" s="58" t="n">
        <v>51</v>
      </c>
      <c r="B54" s="75" t="s">
        <v>208</v>
      </c>
      <c r="C54" s="76" t="s">
        <v>209</v>
      </c>
      <c r="D54" s="58" t="s">
        <v>199</v>
      </c>
      <c r="E54" s="74"/>
    </row>
    <row r="55" customFormat="false" ht="81" hidden="false" customHeight="true" outlineLevel="0" collapsed="false">
      <c r="A55" s="58" t="n">
        <v>52</v>
      </c>
      <c r="B55" s="77" t="s">
        <v>210</v>
      </c>
      <c r="C55" s="78" t="s">
        <v>211</v>
      </c>
      <c r="D55" s="58" t="s">
        <v>199</v>
      </c>
      <c r="E55" s="74"/>
    </row>
    <row r="56" customFormat="false" ht="40.5" hidden="false" customHeight="true" outlineLevel="0" collapsed="false">
      <c r="A56" s="58" t="n">
        <v>53</v>
      </c>
      <c r="B56" s="77" t="s">
        <v>212</v>
      </c>
      <c r="C56" s="78" t="n">
        <v>20.21</v>
      </c>
      <c r="D56" s="58" t="s">
        <v>199</v>
      </c>
      <c r="E56" s="74"/>
    </row>
    <row r="57" customFormat="false" ht="40.5" hidden="false" customHeight="true" outlineLevel="0" collapsed="false">
      <c r="A57" s="58" t="n">
        <v>54</v>
      </c>
      <c r="B57" s="77" t="s">
        <v>142</v>
      </c>
      <c r="C57" s="78" t="s">
        <v>213</v>
      </c>
      <c r="D57" s="58" t="s">
        <v>199</v>
      </c>
      <c r="E57" s="74"/>
    </row>
    <row r="58" customFormat="false" ht="40.5" hidden="false" customHeight="true" outlineLevel="0" collapsed="false">
      <c r="A58" s="58" t="n">
        <v>55</v>
      </c>
      <c r="B58" s="77" t="s">
        <v>214</v>
      </c>
      <c r="C58" s="78" t="s">
        <v>215</v>
      </c>
      <c r="D58" s="58" t="s">
        <v>199</v>
      </c>
      <c r="E58" s="74"/>
    </row>
    <row r="59" customFormat="false" ht="27" hidden="false" customHeight="true" outlineLevel="0" collapsed="false">
      <c r="A59" s="58" t="n">
        <v>56</v>
      </c>
      <c r="B59" s="77" t="s">
        <v>216</v>
      </c>
      <c r="C59" s="78" t="s">
        <v>217</v>
      </c>
      <c r="D59" s="58" t="s">
        <v>199</v>
      </c>
      <c r="E59" s="74"/>
    </row>
    <row r="60" customFormat="false" ht="54" hidden="false" customHeight="true" outlineLevel="0" collapsed="false">
      <c r="A60" s="58" t="n">
        <v>57</v>
      </c>
      <c r="B60" s="77" t="s">
        <v>218</v>
      </c>
      <c r="C60" s="78" t="s">
        <v>219</v>
      </c>
      <c r="D60" s="58" t="s">
        <v>199</v>
      </c>
      <c r="E60" s="74"/>
    </row>
    <row r="61" customFormat="false" ht="40.5" hidden="false" customHeight="true" outlineLevel="0" collapsed="false">
      <c r="A61" s="58" t="n">
        <v>58</v>
      </c>
      <c r="B61" s="77" t="s">
        <v>220</v>
      </c>
      <c r="C61" s="78" t="n">
        <v>76.77</v>
      </c>
      <c r="D61" s="58" t="s">
        <v>199</v>
      </c>
      <c r="E61" s="74"/>
    </row>
    <row r="62" customFormat="false" ht="54" hidden="false" customHeight="true" outlineLevel="0" collapsed="false">
      <c r="A62" s="58" t="n">
        <v>59</v>
      </c>
      <c r="B62" s="77" t="s">
        <v>221</v>
      </c>
      <c r="C62" s="78" t="s">
        <v>222</v>
      </c>
      <c r="D62" s="58" t="s">
        <v>199</v>
      </c>
      <c r="E62" s="74"/>
    </row>
    <row r="63" customFormat="false" ht="54" hidden="false" customHeight="true" outlineLevel="0" collapsed="false">
      <c r="A63" s="58" t="n">
        <v>60</v>
      </c>
      <c r="B63" s="77" t="s">
        <v>223</v>
      </c>
      <c r="C63" s="78" t="s">
        <v>224</v>
      </c>
      <c r="D63" s="58" t="s">
        <v>199</v>
      </c>
      <c r="E63" s="74"/>
    </row>
    <row r="64" customFormat="false" ht="27" hidden="false" customHeight="true" outlineLevel="0" collapsed="false">
      <c r="A64" s="58" t="n">
        <v>61</v>
      </c>
      <c r="B64" s="77" t="s">
        <v>225</v>
      </c>
      <c r="C64" s="78" t="s">
        <v>226</v>
      </c>
      <c r="D64" s="58" t="s">
        <v>199</v>
      </c>
      <c r="E64" s="74"/>
    </row>
    <row r="65" customFormat="false" ht="54" hidden="false" customHeight="true" outlineLevel="0" collapsed="false">
      <c r="A65" s="58" t="n">
        <v>62</v>
      </c>
      <c r="B65" s="77" t="s">
        <v>227</v>
      </c>
      <c r="C65" s="78" t="s">
        <v>228</v>
      </c>
      <c r="D65" s="58" t="s">
        <v>199</v>
      </c>
      <c r="E65" s="74"/>
    </row>
    <row r="66" customFormat="false" ht="54" hidden="false" customHeight="true" outlineLevel="0" collapsed="false">
      <c r="A66" s="58" t="n">
        <v>63</v>
      </c>
      <c r="B66" s="77" t="s">
        <v>229</v>
      </c>
      <c r="C66" s="78" t="s">
        <v>230</v>
      </c>
      <c r="D66" s="58" t="s">
        <v>199</v>
      </c>
      <c r="E66" s="74"/>
    </row>
    <row r="67" customFormat="false" ht="54" hidden="false" customHeight="true" outlineLevel="0" collapsed="false">
      <c r="A67" s="58" t="n">
        <v>64</v>
      </c>
      <c r="B67" s="77" t="s">
        <v>231</v>
      </c>
      <c r="C67" s="78" t="s">
        <v>232</v>
      </c>
      <c r="D67" s="58" t="s">
        <v>199</v>
      </c>
      <c r="E67" s="74"/>
    </row>
    <row r="68" customFormat="false" ht="54" hidden="false" customHeight="true" outlineLevel="0" collapsed="false">
      <c r="A68" s="58" t="n">
        <v>65</v>
      </c>
      <c r="B68" s="77" t="s">
        <v>233</v>
      </c>
      <c r="C68" s="78" t="n">
        <v>135.136</v>
      </c>
      <c r="D68" s="58" t="s">
        <v>199</v>
      </c>
      <c r="E68" s="74"/>
    </row>
    <row r="69" customFormat="false" ht="27" hidden="false" customHeight="true" outlineLevel="0" collapsed="false">
      <c r="A69" s="58" t="n">
        <v>66</v>
      </c>
      <c r="B69" s="79" t="s">
        <v>234</v>
      </c>
      <c r="C69" s="78" t="n">
        <v>137.138</v>
      </c>
      <c r="D69" s="58" t="s">
        <v>199</v>
      </c>
      <c r="E69" s="74"/>
    </row>
    <row r="70" customFormat="false" ht="27" hidden="false" customHeight="true" outlineLevel="0" collapsed="false">
      <c r="A70" s="58" t="n">
        <v>67</v>
      </c>
      <c r="B70" s="79" t="s">
        <v>235</v>
      </c>
      <c r="C70" s="78" t="n">
        <v>140.139</v>
      </c>
      <c r="D70" s="58" t="s">
        <v>199</v>
      </c>
      <c r="E70" s="74"/>
    </row>
    <row r="71" customFormat="false" ht="27" hidden="false" customHeight="true" outlineLevel="0" collapsed="false">
      <c r="A71" s="58" t="n">
        <v>68</v>
      </c>
      <c r="B71" s="79" t="s">
        <v>236</v>
      </c>
      <c r="C71" s="78" t="n">
        <v>141.142</v>
      </c>
      <c r="D71" s="58" t="s">
        <v>199</v>
      </c>
      <c r="E71" s="74"/>
    </row>
    <row r="72" customFormat="false" ht="14.25" hidden="false" customHeight="true" outlineLevel="0" collapsed="false">
      <c r="A72" s="58" t="n">
        <v>69</v>
      </c>
      <c r="B72" s="79" t="s">
        <v>206</v>
      </c>
      <c r="C72" s="78" t="s">
        <v>237</v>
      </c>
      <c r="D72" s="58" t="s">
        <v>199</v>
      </c>
      <c r="E72" s="74"/>
    </row>
    <row r="73" customFormat="false" ht="40.5" hidden="false" customHeight="true" outlineLevel="0" collapsed="false">
      <c r="A73" s="58" t="n">
        <v>70</v>
      </c>
      <c r="B73" s="79" t="s">
        <v>238</v>
      </c>
      <c r="C73" s="78" t="s">
        <v>239</v>
      </c>
      <c r="D73" s="58" t="s">
        <v>199</v>
      </c>
      <c r="E73" s="74"/>
    </row>
    <row r="74" customFormat="false" ht="27" hidden="false" customHeight="true" outlineLevel="0" collapsed="false">
      <c r="A74" s="58" t="n">
        <v>71</v>
      </c>
      <c r="B74" s="79" t="s">
        <v>240</v>
      </c>
      <c r="C74" s="78" t="s">
        <v>241</v>
      </c>
      <c r="D74" s="58" t="s">
        <v>199</v>
      </c>
      <c r="E74" s="74"/>
    </row>
    <row r="75" customFormat="false" ht="54" hidden="false" customHeight="true" outlineLevel="0" collapsed="false">
      <c r="A75" s="58" t="n">
        <v>72</v>
      </c>
      <c r="B75" s="79" t="s">
        <v>242</v>
      </c>
      <c r="C75" s="78" t="s">
        <v>243</v>
      </c>
      <c r="D75" s="58" t="s">
        <v>199</v>
      </c>
      <c r="E75" s="74"/>
    </row>
    <row r="76" customFormat="false" ht="67.5" hidden="false" customHeight="true" outlineLevel="0" collapsed="false">
      <c r="A76" s="58" t="n">
        <v>73</v>
      </c>
      <c r="B76" s="79" t="s">
        <v>244</v>
      </c>
      <c r="C76" s="78" t="s">
        <v>245</v>
      </c>
      <c r="D76" s="58" t="s">
        <v>199</v>
      </c>
      <c r="E76" s="74"/>
    </row>
    <row r="77" customFormat="false" ht="27" hidden="false" customHeight="true" outlineLevel="0" collapsed="false">
      <c r="A77" s="58" t="n">
        <v>74</v>
      </c>
      <c r="B77" s="79" t="s">
        <v>246</v>
      </c>
      <c r="C77" s="78" t="n">
        <v>164.165</v>
      </c>
      <c r="D77" s="58" t="s">
        <v>199</v>
      </c>
      <c r="E77" s="74"/>
    </row>
    <row r="78" customFormat="false" ht="27" hidden="false" customHeight="true" outlineLevel="0" collapsed="false">
      <c r="A78" s="58" t="n">
        <v>75</v>
      </c>
      <c r="B78" s="79" t="s">
        <v>247</v>
      </c>
      <c r="C78" s="78" t="s">
        <v>248</v>
      </c>
      <c r="D78" s="58" t="s">
        <v>199</v>
      </c>
      <c r="E78" s="74"/>
    </row>
    <row r="79" customFormat="false" ht="14.25" hidden="false" customHeight="true" outlineLevel="0" collapsed="false">
      <c r="A79" s="36"/>
      <c r="B79" s="36"/>
      <c r="C79" s="33"/>
      <c r="D79" s="36"/>
      <c r="E79" s="36"/>
    </row>
    <row r="80" customFormat="false" ht="14.25" hidden="false" customHeight="true" outlineLevel="0" collapsed="false">
      <c r="A80" s="36"/>
      <c r="B80" s="36"/>
      <c r="C80" s="33"/>
      <c r="D80" s="36"/>
      <c r="E80" s="36"/>
    </row>
    <row r="81" customFormat="false" ht="14.25" hidden="false" customHeight="true" outlineLevel="0" collapsed="false">
      <c r="A81" s="36"/>
      <c r="B81" s="36"/>
      <c r="C81" s="33"/>
      <c r="D81" s="36"/>
      <c r="E81" s="36"/>
    </row>
    <row r="82" customFormat="false" ht="14.25" hidden="false" customHeight="true" outlineLevel="0" collapsed="false">
      <c r="A82" s="36"/>
      <c r="B82" s="36"/>
      <c r="C82" s="33"/>
      <c r="D82" s="36"/>
      <c r="E82" s="36"/>
    </row>
    <row r="83" customFormat="false" ht="14.25" hidden="false" customHeight="true" outlineLevel="0" collapsed="false">
      <c r="A83" s="49" t="s">
        <v>191</v>
      </c>
      <c r="B83" s="36"/>
      <c r="C83" s="36"/>
      <c r="D83" s="36"/>
      <c r="E83" s="36"/>
    </row>
    <row r="84" customFormat="false" ht="24.75" hidden="false" customHeight="true" outlineLevel="0" collapsed="false">
      <c r="A84" s="80" t="s">
        <v>192</v>
      </c>
      <c r="B84" s="80"/>
      <c r="C84" s="80"/>
      <c r="D84" s="81" t="s">
        <v>193</v>
      </c>
      <c r="E84" s="81"/>
    </row>
    <row r="85" customFormat="false" ht="14.25" hidden="false" customHeight="true" outlineLevel="0" collapsed="false">
      <c r="A85" s="36"/>
      <c r="B85" s="82"/>
      <c r="C85" s="36"/>
      <c r="D85" s="36"/>
      <c r="E85" s="49"/>
    </row>
    <row r="86" customFormat="false" ht="14.25" hidden="false" customHeight="true" outlineLevel="0" collapsed="false">
      <c r="A86" s="83"/>
      <c r="B86" s="49"/>
      <c r="C86" s="36"/>
      <c r="D86" s="36"/>
      <c r="E86" s="49"/>
    </row>
    <row r="87" customFormat="false" ht="14.25" hidden="false" customHeight="true" outlineLevel="0" collapsed="false">
      <c r="A87" s="31" t="s">
        <v>194</v>
      </c>
      <c r="B87" s="36"/>
      <c r="C87" s="36"/>
      <c r="D87" s="36"/>
      <c r="E87" s="36"/>
    </row>
    <row r="88" customFormat="false" ht="15.75" hidden="false" customHeight="true" outlineLevel="0" collapsed="false">
      <c r="A88" s="84" t="s">
        <v>195</v>
      </c>
      <c r="B88" s="84"/>
      <c r="C88" s="84"/>
      <c r="D88" s="51" t="s">
        <v>193</v>
      </c>
      <c r="E88" s="51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K7" activeCellId="0" sqref="K7"/>
    </sheetView>
  </sheetViews>
  <sheetFormatPr defaultColWidth="8.85546875" defaultRowHeight="14.25" zeroHeight="false" outlineLevelRow="0" outlineLevelCol="0"/>
  <cols>
    <col collapsed="false" customWidth="true" hidden="false" outlineLevel="0" max="1" min="1" style="1" width="14.02"/>
    <col collapsed="false" customWidth="false" hidden="false" outlineLevel="0" max="1024" min="2" style="1" width="8.86"/>
  </cols>
  <sheetData>
    <row r="1" customFormat="false" ht="14.25" hidden="false" customHeight="false" outlineLevel="0" collapsed="false">
      <c r="A1" s="85"/>
      <c r="B1" s="85"/>
      <c r="C1" s="85"/>
      <c r="D1" s="85"/>
      <c r="E1" s="85"/>
      <c r="F1" s="85"/>
      <c r="G1" s="85"/>
      <c r="H1" s="85"/>
    </row>
    <row r="2" customFormat="false" ht="14.25" hidden="false" customHeight="false" outlineLevel="0" collapsed="false">
      <c r="A2" s="86" t="s">
        <v>249</v>
      </c>
      <c r="B2" s="86"/>
      <c r="C2" s="86"/>
      <c r="D2" s="86"/>
      <c r="E2" s="86"/>
      <c r="F2" s="86"/>
      <c r="G2" s="86"/>
      <c r="H2" s="86"/>
    </row>
    <row r="3" customFormat="false" ht="14.25" hidden="false" customHeight="false" outlineLevel="0" collapsed="false">
      <c r="A3" s="85"/>
      <c r="B3" s="85"/>
      <c r="C3" s="85"/>
      <c r="D3" s="85"/>
      <c r="E3" s="85"/>
      <c r="F3" s="85"/>
      <c r="G3" s="85"/>
      <c r="H3" s="85"/>
    </row>
    <row r="4" customFormat="false" ht="14.25" hidden="false" customHeight="false" outlineLevel="0" collapsed="false">
      <c r="A4" s="85"/>
      <c r="B4" s="85"/>
      <c r="C4" s="85"/>
      <c r="D4" s="85"/>
      <c r="E4" s="85"/>
      <c r="F4" s="85"/>
      <c r="G4" s="85"/>
      <c r="H4" s="85"/>
    </row>
    <row r="5" customFormat="false" ht="14.25" hidden="false" customHeight="false" outlineLevel="0" collapsed="false">
      <c r="A5" s="85"/>
      <c r="B5" s="85"/>
      <c r="C5" s="85"/>
      <c r="D5" s="85"/>
      <c r="E5" s="85"/>
      <c r="F5" s="85"/>
      <c r="G5" s="85"/>
      <c r="H5" s="85"/>
    </row>
    <row r="6" customFormat="false" ht="14.25" hidden="false" customHeight="false" outlineLevel="0" collapsed="false">
      <c r="A6" s="85"/>
      <c r="B6" s="85"/>
      <c r="C6" s="85"/>
      <c r="D6" s="85"/>
      <c r="E6" s="85"/>
      <c r="F6" s="85"/>
      <c r="G6" s="85"/>
      <c r="H6" s="85"/>
    </row>
    <row r="7" customFormat="false" ht="14.25" hidden="false" customHeight="false" outlineLevel="0" collapsed="false">
      <c r="A7" s="85"/>
      <c r="B7" s="85"/>
      <c r="C7" s="85"/>
      <c r="D7" s="85"/>
      <c r="E7" s="85"/>
      <c r="F7" s="85"/>
      <c r="G7" s="85"/>
      <c r="H7" s="85"/>
    </row>
    <row r="8" customFormat="false" ht="13.8" hidden="false" customHeight="false" outlineLevel="0" collapsed="false">
      <c r="A8" s="87" t="s">
        <v>250</v>
      </c>
      <c r="B8" s="87"/>
      <c r="C8" s="87"/>
      <c r="D8" s="87"/>
      <c r="E8" s="87"/>
      <c r="F8" s="87"/>
      <c r="G8" s="87"/>
      <c r="H8" s="87"/>
    </row>
    <row r="9" customFormat="false" ht="14.25" hidden="false" customHeight="false" outlineLevel="0" collapsed="false">
      <c r="A9" s="85"/>
      <c r="B9" s="85"/>
      <c r="C9" s="85"/>
      <c r="D9" s="85"/>
      <c r="E9" s="85"/>
      <c r="F9" s="85"/>
      <c r="G9" s="85"/>
      <c r="H9" s="85"/>
    </row>
    <row r="10" customFormat="false" ht="14.25" hidden="false" customHeight="false" outlineLevel="0" collapsed="false">
      <c r="A10" s="85"/>
      <c r="B10" s="85"/>
      <c r="C10" s="85"/>
      <c r="D10" s="85"/>
      <c r="E10" s="85"/>
      <c r="F10" s="85"/>
      <c r="G10" s="85"/>
      <c r="H10" s="85"/>
    </row>
    <row r="11" customFormat="false" ht="14.25" hidden="false" customHeight="false" outlineLevel="0" collapsed="false">
      <c r="A11" s="85"/>
      <c r="B11" s="85"/>
      <c r="C11" s="85"/>
      <c r="D11" s="85"/>
      <c r="E11" s="85"/>
      <c r="F11" s="85"/>
      <c r="G11" s="85"/>
      <c r="H11" s="85"/>
    </row>
    <row r="12" customFormat="false" ht="14.25" hidden="false" customHeight="false" outlineLevel="0" collapsed="false">
      <c r="A12" s="85"/>
      <c r="B12" s="85"/>
      <c r="C12" s="85"/>
      <c r="D12" s="85"/>
      <c r="E12" s="85"/>
      <c r="F12" s="85"/>
      <c r="G12" s="85"/>
      <c r="H12" s="85"/>
    </row>
    <row r="13" customFormat="false" ht="14.25" hidden="false" customHeight="false" outlineLevel="0" collapsed="false">
      <c r="A13" s="85"/>
      <c r="B13" s="85"/>
      <c r="C13" s="85"/>
      <c r="D13" s="85"/>
      <c r="E13" s="85"/>
      <c r="F13" s="85"/>
      <c r="G13" s="85"/>
      <c r="H13" s="85"/>
    </row>
    <row r="14" customFormat="false" ht="14.25" hidden="false" customHeight="false" outlineLevel="0" collapsed="false">
      <c r="A14" s="85" t="s">
        <v>251</v>
      </c>
      <c r="B14" s="88" t="s">
        <v>252</v>
      </c>
      <c r="C14" s="88"/>
      <c r="D14" s="88"/>
      <c r="E14" s="88"/>
      <c r="F14" s="88"/>
      <c r="G14" s="88"/>
      <c r="H14" s="85"/>
    </row>
    <row r="15" customFormat="false" ht="14.25" hidden="false" customHeight="false" outlineLevel="0" collapsed="false">
      <c r="A15" s="85" t="s">
        <v>253</v>
      </c>
      <c r="B15" s="88" t="s">
        <v>8</v>
      </c>
      <c r="C15" s="88"/>
      <c r="D15" s="88"/>
      <c r="E15" s="88"/>
      <c r="F15" s="88"/>
      <c r="G15" s="88"/>
      <c r="H15" s="85"/>
    </row>
    <row r="16" customFormat="false" ht="14.25" hidden="false" customHeight="false" outlineLevel="0" collapsed="false">
      <c r="A16" s="85" t="s">
        <v>254</v>
      </c>
      <c r="B16" s="88" t="s">
        <v>255</v>
      </c>
      <c r="C16" s="88"/>
      <c r="D16" s="88"/>
      <c r="E16" s="88"/>
      <c r="F16" s="88"/>
      <c r="G16" s="88"/>
      <c r="H16" s="85"/>
    </row>
    <row r="17" customFormat="false" ht="14.25" hidden="false" customHeight="false" outlineLevel="0" collapsed="false">
      <c r="A17" s="85"/>
      <c r="B17" s="85"/>
      <c r="C17" s="85"/>
      <c r="D17" s="85"/>
      <c r="E17" s="85"/>
      <c r="F17" s="85"/>
      <c r="G17" s="85"/>
      <c r="H17" s="85"/>
    </row>
    <row r="18" customFormat="false" ht="14.25" hidden="false" customHeight="false" outlineLevel="0" collapsed="false">
      <c r="A18" s="85"/>
      <c r="B18" s="85"/>
      <c r="C18" s="85"/>
      <c r="D18" s="85"/>
      <c r="E18" s="85"/>
      <c r="F18" s="85"/>
      <c r="G18" s="85"/>
      <c r="H18" s="85"/>
    </row>
    <row r="19" customFormat="false" ht="14.25" hidden="false" customHeight="false" outlineLevel="0" collapsed="false">
      <c r="A19" s="85"/>
      <c r="B19" s="85"/>
      <c r="C19" s="85"/>
      <c r="D19" s="85"/>
      <c r="E19" s="85"/>
      <c r="F19" s="85"/>
      <c r="G19" s="85"/>
      <c r="H19" s="85"/>
    </row>
    <row r="20" customFormat="false" ht="14.25" hidden="false" customHeight="false" outlineLevel="0" collapsed="false">
      <c r="A20" s="85"/>
      <c r="B20" s="85"/>
      <c r="C20" s="85"/>
      <c r="D20" s="85"/>
      <c r="E20" s="85"/>
      <c r="F20" s="85"/>
      <c r="G20" s="85"/>
      <c r="H20" s="85"/>
    </row>
    <row r="21" customFormat="false" ht="14.25" hidden="false" customHeight="false" outlineLevel="0" collapsed="false">
      <c r="A21" s="85"/>
      <c r="B21" s="85"/>
      <c r="C21" s="85"/>
      <c r="D21" s="85"/>
      <c r="E21" s="85"/>
      <c r="F21" s="85"/>
      <c r="G21" s="85"/>
      <c r="H21" s="85"/>
    </row>
    <row r="22" customFormat="false" ht="14.25" hidden="false" customHeight="false" outlineLevel="0" collapsed="false">
      <c r="A22" s="85" t="s">
        <v>191</v>
      </c>
      <c r="B22" s="85"/>
      <c r="C22" s="85"/>
      <c r="D22" s="85"/>
      <c r="E22" s="85"/>
      <c r="F22" s="85"/>
      <c r="G22" s="85"/>
      <c r="H22" s="85"/>
    </row>
    <row r="23" customFormat="false" ht="13.8" hidden="false" customHeight="false" outlineLevel="0" collapsed="false">
      <c r="A23" s="89" t="s">
        <v>256</v>
      </c>
      <c r="B23" s="89"/>
      <c r="C23" s="89"/>
      <c r="D23" s="89"/>
      <c r="E23" s="89"/>
      <c r="F23" s="89"/>
      <c r="G23" s="89"/>
      <c r="H23" s="89"/>
    </row>
    <row r="24" customFormat="false" ht="13.8" hidden="false" customHeight="false" outlineLevel="0" collapsed="false">
      <c r="A24" s="90" t="s">
        <v>252</v>
      </c>
      <c r="B24" s="85"/>
      <c r="C24" s="85"/>
      <c r="D24" s="85"/>
      <c r="E24" s="90" t="s">
        <v>257</v>
      </c>
      <c r="F24" s="85"/>
      <c r="G24" s="85"/>
      <c r="H24" s="85"/>
    </row>
    <row r="25" customFormat="false" ht="14.25" hidden="false" customHeight="false" outlineLevel="0" collapsed="false">
      <c r="A25" s="85"/>
      <c r="B25" s="85"/>
      <c r="C25" s="85"/>
      <c r="D25" s="85"/>
      <c r="E25" s="85"/>
      <c r="F25" s="85"/>
      <c r="G25" s="85"/>
      <c r="H25" s="85"/>
    </row>
    <row r="26" customFormat="false" ht="14.25" hidden="false" customHeight="false" outlineLevel="0" collapsed="false">
      <c r="A26" s="85"/>
      <c r="B26" s="85"/>
      <c r="C26" s="85"/>
      <c r="D26" s="85"/>
      <c r="E26" s="85"/>
      <c r="F26" s="85"/>
      <c r="G26" s="85"/>
      <c r="H26" s="85"/>
    </row>
    <row r="27" customFormat="false" ht="14.25" hidden="false" customHeight="false" outlineLevel="0" collapsed="false">
      <c r="A27" s="85"/>
      <c r="B27" s="85"/>
      <c r="C27" s="85"/>
      <c r="D27" s="85"/>
      <c r="E27" s="85"/>
      <c r="F27" s="85"/>
      <c r="G27" s="85"/>
      <c r="H27" s="85"/>
    </row>
    <row r="28" customFormat="false" ht="14.25" hidden="false" customHeight="false" outlineLevel="0" collapsed="false">
      <c r="A28" s="85" t="s">
        <v>194</v>
      </c>
      <c r="B28" s="85"/>
      <c r="C28" s="85"/>
      <c r="D28" s="85"/>
      <c r="E28" s="85"/>
      <c r="F28" s="85"/>
      <c r="G28" s="85"/>
      <c r="H28" s="85"/>
    </row>
    <row r="29" customFormat="false" ht="13.8" hidden="false" customHeight="false" outlineLevel="0" collapsed="false">
      <c r="A29" s="90" t="s">
        <v>258</v>
      </c>
      <c r="B29" s="85"/>
      <c r="C29" s="85"/>
      <c r="D29" s="85"/>
      <c r="E29" s="90" t="s">
        <v>259</v>
      </c>
      <c r="F29" s="85"/>
      <c r="G29" s="85"/>
      <c r="H29" s="85"/>
    </row>
    <row r="1048576" customFormat="false" ht="12.8" hidden="false" customHeight="false" outlineLevel="0" collapsed="false"/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E7" activeCellId="0" sqref="E7"/>
    </sheetView>
  </sheetViews>
  <sheetFormatPr defaultColWidth="10.453125" defaultRowHeight="14.25" zeroHeight="false" outlineLevelRow="0" outlineLevelCol="0"/>
  <cols>
    <col collapsed="false" customWidth="true" hidden="false" outlineLevel="0" max="1" min="1" style="1" width="5.54"/>
    <col collapsed="false" customWidth="true" hidden="false" outlineLevel="0" max="2" min="2" style="1" width="16.73"/>
    <col collapsed="false" customWidth="false" hidden="false" outlineLevel="0" max="3" min="3" style="1" width="10.46"/>
    <col collapsed="false" customWidth="true" hidden="false" outlineLevel="0" max="4" min="4" style="1" width="13.16"/>
    <col collapsed="false" customWidth="true" hidden="false" outlineLevel="0" max="5" min="5" style="1" width="14.27"/>
    <col collapsed="false" customWidth="false" hidden="false" outlineLevel="0" max="6" min="6" style="1" width="10.46"/>
    <col collapsed="false" customWidth="true" hidden="false" outlineLevel="0" max="7" min="7" style="1" width="15"/>
    <col collapsed="false" customWidth="false" hidden="false" outlineLevel="0" max="8" min="8" style="1" width="10.46"/>
    <col collapsed="false" customWidth="true" hidden="false" outlineLevel="0" max="9" min="9" style="1" width="7.87"/>
    <col collapsed="false" customWidth="false" hidden="false" outlineLevel="0" max="1024" min="10" style="1" width="10.46"/>
  </cols>
  <sheetData>
    <row r="1" customFormat="false" ht="69" hidden="false" customHeight="true" outlineLevel="0" collapsed="false">
      <c r="A1" s="2" t="s">
        <v>0</v>
      </c>
      <c r="B1" s="2"/>
      <c r="C1" s="2"/>
      <c r="D1" s="2"/>
      <c r="E1" s="24" t="s">
        <v>260</v>
      </c>
      <c r="F1" s="24"/>
      <c r="G1" s="24"/>
      <c r="H1" s="2" t="s">
        <v>261</v>
      </c>
      <c r="I1" s="2"/>
      <c r="J1" s="2" t="s">
        <v>262</v>
      </c>
      <c r="K1" s="2"/>
      <c r="L1" s="5" t="s">
        <v>263</v>
      </c>
    </row>
    <row r="2" customFormat="false" ht="12.75" hidden="false" customHeight="true" outlineLevel="0" collapsed="false">
      <c r="A2" s="2" t="s">
        <v>3</v>
      </c>
      <c r="B2" s="2"/>
      <c r="C2" s="7" t="n">
        <v>89379676209</v>
      </c>
      <c r="D2" s="7"/>
      <c r="E2" s="7" t="s">
        <v>4</v>
      </c>
      <c r="F2" s="7"/>
      <c r="G2" s="7"/>
      <c r="H2" s="2"/>
      <c r="I2" s="2"/>
      <c r="J2" s="2"/>
      <c r="K2" s="2"/>
      <c r="L2" s="7" t="s">
        <v>264</v>
      </c>
    </row>
    <row r="3" customFormat="false" ht="12.75" hidden="false" customHeight="true" outlineLevel="0" collapsed="false">
      <c r="A3" s="2" t="s">
        <v>5</v>
      </c>
      <c r="B3" s="2"/>
      <c r="C3" s="7" t="s">
        <v>6</v>
      </c>
      <c r="D3" s="7"/>
      <c r="E3" s="7"/>
      <c r="F3" s="7"/>
      <c r="G3" s="7"/>
      <c r="H3" s="2" t="s">
        <v>265</v>
      </c>
      <c r="I3" s="2"/>
      <c r="J3" s="7" t="s">
        <v>54</v>
      </c>
      <c r="K3" s="7"/>
      <c r="L3" s="7"/>
    </row>
    <row r="4" customFormat="false" ht="27" hidden="false" customHeight="true" outlineLevel="0" collapsed="false">
      <c r="A4" s="2" t="s">
        <v>7</v>
      </c>
      <c r="B4" s="2"/>
      <c r="C4" s="7" t="s">
        <v>8</v>
      </c>
      <c r="D4" s="7"/>
      <c r="E4" s="7"/>
      <c r="F4" s="7"/>
      <c r="G4" s="7"/>
      <c r="H4" s="7"/>
      <c r="I4" s="7"/>
      <c r="J4" s="7"/>
      <c r="K4" s="7"/>
      <c r="L4" s="7"/>
    </row>
    <row r="5" customFormat="false" ht="31.5" hidden="false" customHeight="true" outlineLevel="0" collapsed="false">
      <c r="A5" s="2" t="s">
        <v>266</v>
      </c>
      <c r="B5" s="2"/>
      <c r="C5" s="7" t="s">
        <v>255</v>
      </c>
      <c r="D5" s="7"/>
      <c r="E5" s="5" t="s">
        <v>267</v>
      </c>
      <c r="F5" s="2" t="s">
        <v>268</v>
      </c>
      <c r="G5" s="5" t="s">
        <v>269</v>
      </c>
      <c r="H5" s="7"/>
      <c r="I5" s="7"/>
      <c r="J5" s="7"/>
      <c r="K5" s="7"/>
      <c r="L5" s="7"/>
    </row>
    <row r="6" customFormat="false" ht="54" hidden="false" customHeight="true" outlineLevel="0" collapsed="false">
      <c r="A6" s="91" t="s">
        <v>270</v>
      </c>
      <c r="B6" s="91" t="s">
        <v>10</v>
      </c>
      <c r="C6" s="91" t="s">
        <v>271</v>
      </c>
      <c r="D6" s="91" t="s">
        <v>272</v>
      </c>
      <c r="E6" s="91" t="s">
        <v>273</v>
      </c>
      <c r="F6" s="91"/>
      <c r="G6" s="92" t="s">
        <v>274</v>
      </c>
      <c r="H6" s="92"/>
      <c r="I6" s="92" t="s">
        <v>275</v>
      </c>
      <c r="J6" s="92"/>
      <c r="K6" s="93" t="s">
        <v>276</v>
      </c>
      <c r="L6" s="93"/>
    </row>
    <row r="7" customFormat="false" ht="84" hidden="false" customHeight="true" outlineLevel="0" collapsed="false">
      <c r="A7" s="94" t="n">
        <v>1</v>
      </c>
      <c r="B7" s="2" t="s">
        <v>277</v>
      </c>
      <c r="C7" s="9" t="s">
        <v>278</v>
      </c>
      <c r="D7" s="9" t="s">
        <v>279</v>
      </c>
      <c r="E7" s="12" t="s">
        <v>280</v>
      </c>
      <c r="F7" s="12"/>
      <c r="G7" s="9" t="s">
        <v>281</v>
      </c>
      <c r="H7" s="9"/>
      <c r="I7" s="95" t="s">
        <v>282</v>
      </c>
      <c r="J7" s="95"/>
      <c r="K7" s="11"/>
      <c r="L7" s="11"/>
    </row>
    <row r="8" customFormat="false" ht="68.25" hidden="true" customHeight="true" outlineLevel="0" collapsed="false">
      <c r="A8" s="94" t="n">
        <v>2</v>
      </c>
      <c r="B8" s="2" t="s">
        <v>27</v>
      </c>
      <c r="C8" s="96" t="s">
        <v>278</v>
      </c>
      <c r="D8" s="9" t="s">
        <v>30</v>
      </c>
      <c r="E8" s="97" t="s">
        <v>283</v>
      </c>
      <c r="F8" s="97"/>
      <c r="G8" s="9" t="s">
        <v>33</v>
      </c>
      <c r="H8" s="9"/>
      <c r="I8" s="98" t="s">
        <v>284</v>
      </c>
      <c r="J8" s="98"/>
      <c r="K8" s="11"/>
      <c r="L8" s="11"/>
    </row>
    <row r="9" customFormat="false" ht="67.5" hidden="false" customHeight="true" outlineLevel="0" collapsed="false">
      <c r="A9" s="99" t="n">
        <v>2</v>
      </c>
      <c r="B9" s="100" t="s">
        <v>285</v>
      </c>
      <c r="C9" s="9" t="s">
        <v>286</v>
      </c>
      <c r="D9" s="9" t="s">
        <v>287</v>
      </c>
      <c r="E9" s="9" t="s">
        <v>288</v>
      </c>
      <c r="F9" s="9"/>
      <c r="G9" s="9" t="s">
        <v>33</v>
      </c>
      <c r="H9" s="9"/>
      <c r="I9" s="95" t="s">
        <v>289</v>
      </c>
      <c r="J9" s="95"/>
      <c r="K9" s="9"/>
      <c r="L9" s="9"/>
    </row>
    <row r="10" customFormat="false" ht="39" hidden="false" customHeight="true" outlineLevel="0" collapsed="false">
      <c r="A10" s="99" t="n">
        <v>3</v>
      </c>
      <c r="B10" s="101" t="s">
        <v>290</v>
      </c>
      <c r="C10" s="9" t="s">
        <v>291</v>
      </c>
      <c r="D10" s="9" t="s">
        <v>287</v>
      </c>
      <c r="E10" s="9" t="s">
        <v>288</v>
      </c>
      <c r="F10" s="9"/>
      <c r="G10" s="9" t="s">
        <v>33</v>
      </c>
      <c r="H10" s="9"/>
      <c r="I10" s="98" t="s">
        <v>44</v>
      </c>
      <c r="J10" s="98"/>
      <c r="K10" s="9"/>
      <c r="L10" s="9"/>
    </row>
    <row r="11" customFormat="false" ht="28.5" hidden="false" customHeight="true" outlineLevel="0" collapsed="false">
      <c r="A11" s="99" t="n">
        <v>4</v>
      </c>
      <c r="B11" s="101" t="s">
        <v>292</v>
      </c>
      <c r="C11" s="9" t="s">
        <v>44</v>
      </c>
      <c r="D11" s="9" t="s">
        <v>44</v>
      </c>
      <c r="E11" s="9" t="s">
        <v>293</v>
      </c>
      <c r="F11" s="9"/>
      <c r="G11" s="9" t="s">
        <v>45</v>
      </c>
      <c r="H11" s="9"/>
      <c r="I11" s="98" t="s">
        <v>44</v>
      </c>
      <c r="J11" s="98"/>
      <c r="K11" s="9"/>
      <c r="L11" s="9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05555555555" footer="0.511805555555555"/>
  <pageSetup paperSize="9" scale="9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2" activeCellId="0" sqref="C2"/>
    </sheetView>
  </sheetViews>
  <sheetFormatPr defaultColWidth="10.453125" defaultRowHeight="14.25" zeroHeight="false" outlineLevelRow="0" outlineLevelCol="0"/>
  <cols>
    <col collapsed="false" customWidth="true" hidden="false" outlineLevel="0" max="1" min="1" style="102" width="11.19"/>
    <col collapsed="false" customWidth="true" hidden="false" outlineLevel="0" max="2" min="2" style="103" width="18.21"/>
    <col collapsed="false" customWidth="true" hidden="false" outlineLevel="0" max="3" min="3" style="103" width="10.72"/>
    <col collapsed="false" customWidth="true" hidden="false" outlineLevel="0" max="4" min="4" style="1" width="8"/>
    <col collapsed="false" customWidth="true" hidden="false" outlineLevel="0" max="5" min="5" style="103" width="12.67"/>
    <col collapsed="false" customWidth="true" hidden="false" outlineLevel="0" max="6" min="6" style="103" width="11.92"/>
    <col collapsed="false" customWidth="true" hidden="false" outlineLevel="0" max="7" min="7" style="1" width="13.16"/>
    <col collapsed="false" customWidth="true" hidden="false" outlineLevel="0" max="8" min="8" style="1" width="9.35"/>
    <col collapsed="false" customWidth="true" hidden="false" outlineLevel="0" max="9" min="9" style="1" width="7.52"/>
    <col collapsed="false" customWidth="true" hidden="false" outlineLevel="0" max="10" min="10" style="104" width="16.12"/>
    <col collapsed="false" customWidth="true" hidden="false" outlineLevel="0" max="11" min="11" style="1" width="14.15"/>
    <col collapsed="false" customWidth="false" hidden="false" outlineLevel="0" max="1024" min="12" style="1" width="10.46"/>
  </cols>
  <sheetData>
    <row r="1" customFormat="false" ht="36.75" hidden="false" customHeight="true" outlineLevel="0" collapsed="false">
      <c r="A1" s="2" t="s">
        <v>0</v>
      </c>
      <c r="B1" s="2"/>
      <c r="C1" s="2"/>
      <c r="D1" s="2"/>
      <c r="E1" s="105" t="s">
        <v>1</v>
      </c>
      <c r="F1" s="105"/>
      <c r="G1" s="105"/>
      <c r="H1" s="2" t="s">
        <v>261</v>
      </c>
      <c r="I1" s="2"/>
      <c r="J1" s="2" t="s">
        <v>262</v>
      </c>
      <c r="K1" s="5" t="s">
        <v>263</v>
      </c>
    </row>
    <row r="2" customFormat="false" ht="21" hidden="false" customHeight="true" outlineLevel="0" collapsed="false">
      <c r="A2" s="2" t="s">
        <v>3</v>
      </c>
      <c r="B2" s="2"/>
      <c r="C2" s="106" t="n">
        <v>89379676209</v>
      </c>
      <c r="D2" s="106"/>
      <c r="E2" s="78" t="s">
        <v>4</v>
      </c>
      <c r="F2" s="78"/>
      <c r="G2" s="78"/>
      <c r="H2" s="2"/>
      <c r="I2" s="2"/>
      <c r="J2" s="2"/>
      <c r="K2" s="7" t="s">
        <v>264</v>
      </c>
    </row>
    <row r="3" customFormat="false" ht="12.75" hidden="false" customHeight="true" outlineLevel="0" collapsed="false">
      <c r="A3" s="2" t="s">
        <v>5</v>
      </c>
      <c r="B3" s="2"/>
      <c r="C3" s="106" t="s">
        <v>6</v>
      </c>
      <c r="D3" s="106"/>
      <c r="E3" s="78"/>
      <c r="F3" s="78"/>
      <c r="G3" s="78"/>
      <c r="H3" s="2" t="s">
        <v>265</v>
      </c>
      <c r="I3" s="2"/>
      <c r="J3" s="5" t="s">
        <v>54</v>
      </c>
      <c r="K3" s="7"/>
    </row>
    <row r="4" customFormat="false" ht="33.75" hidden="false" customHeight="true" outlineLevel="0" collapsed="false">
      <c r="A4" s="2" t="s">
        <v>7</v>
      </c>
      <c r="B4" s="2"/>
      <c r="C4" s="106" t="s">
        <v>8</v>
      </c>
      <c r="D4" s="106"/>
      <c r="E4" s="78"/>
      <c r="F4" s="78"/>
      <c r="G4" s="78"/>
      <c r="H4" s="106"/>
      <c r="I4" s="106"/>
      <c r="J4" s="106"/>
      <c r="K4" s="7"/>
    </row>
    <row r="5" customFormat="false" ht="44.25" hidden="false" customHeight="true" outlineLevel="0" collapsed="false">
      <c r="A5" s="2" t="s">
        <v>266</v>
      </c>
      <c r="B5" s="2"/>
      <c r="C5" s="106" t="s">
        <v>255</v>
      </c>
      <c r="D5" s="106"/>
      <c r="E5" s="107" t="s">
        <v>267</v>
      </c>
      <c r="F5" s="108" t="s">
        <v>268</v>
      </c>
      <c r="G5" s="107" t="s">
        <v>269</v>
      </c>
      <c r="H5" s="106"/>
      <c r="I5" s="106"/>
      <c r="J5" s="106"/>
      <c r="K5" s="106"/>
    </row>
    <row r="6" customFormat="false" ht="46.5" hidden="false" customHeight="true" outlineLevel="0" collapsed="false">
      <c r="A6" s="109" t="s">
        <v>9</v>
      </c>
      <c r="B6" s="109" t="s">
        <v>10</v>
      </c>
      <c r="C6" s="109" t="s">
        <v>294</v>
      </c>
      <c r="D6" s="109" t="s">
        <v>12</v>
      </c>
      <c r="E6" s="109" t="s">
        <v>295</v>
      </c>
      <c r="F6" s="110" t="s">
        <v>296</v>
      </c>
      <c r="G6" s="110" t="s">
        <v>297</v>
      </c>
      <c r="H6" s="109" t="s">
        <v>298</v>
      </c>
      <c r="I6" s="109" t="s">
        <v>298</v>
      </c>
      <c r="J6" s="111" t="s">
        <v>17</v>
      </c>
      <c r="K6" s="109" t="s">
        <v>18</v>
      </c>
    </row>
    <row r="7" customFormat="false" ht="54" hidden="false" customHeight="true" outlineLevel="0" collapsed="false">
      <c r="A7" s="109"/>
      <c r="B7" s="109"/>
      <c r="C7" s="109"/>
      <c r="D7" s="109"/>
      <c r="E7" s="109"/>
      <c r="F7" s="110"/>
      <c r="G7" s="110"/>
      <c r="H7" s="109" t="s">
        <v>19</v>
      </c>
      <c r="I7" s="112" t="s">
        <v>299</v>
      </c>
      <c r="J7" s="111"/>
      <c r="K7" s="111"/>
    </row>
    <row r="8" customFormat="false" ht="64.9" hidden="false" customHeight="false" outlineLevel="0" collapsed="false">
      <c r="A8" s="113" t="n">
        <v>45243</v>
      </c>
      <c r="B8" s="5" t="s">
        <v>300</v>
      </c>
      <c r="C8" s="9" t="s">
        <v>301</v>
      </c>
      <c r="D8" s="5" t="n">
        <v>42</v>
      </c>
      <c r="E8" s="10" t="s">
        <v>302</v>
      </c>
      <c r="F8" s="79" t="s">
        <v>279</v>
      </c>
      <c r="G8" s="114" t="e">
        <f aca="false">#REF!</f>
        <v>#REF!</v>
      </c>
      <c r="H8" s="5" t="s">
        <v>303</v>
      </c>
      <c r="I8" s="115" t="s">
        <v>304</v>
      </c>
      <c r="J8" s="5" t="s">
        <v>33</v>
      </c>
      <c r="K8" s="5" t="s">
        <v>54</v>
      </c>
    </row>
    <row r="9" customFormat="false" ht="39.75" hidden="false" customHeight="true" outlineLevel="0" collapsed="false">
      <c r="A9" s="113" t="n">
        <v>45238</v>
      </c>
      <c r="B9" s="10" t="s">
        <v>27</v>
      </c>
      <c r="C9" s="21" t="s">
        <v>28</v>
      </c>
      <c r="D9" s="10" t="n">
        <v>7021</v>
      </c>
      <c r="E9" s="10" t="s">
        <v>29</v>
      </c>
      <c r="F9" s="21" t="s">
        <v>30</v>
      </c>
      <c r="G9" s="114" t="e">
        <f aca="false">#REF!</f>
        <v>#REF!</v>
      </c>
      <c r="H9" s="10" t="s">
        <v>31</v>
      </c>
      <c r="I9" s="22" t="s">
        <v>32</v>
      </c>
      <c r="J9" s="10" t="s">
        <v>33</v>
      </c>
      <c r="K9" s="10" t="s">
        <v>54</v>
      </c>
    </row>
    <row r="10" customFormat="false" ht="27.85" hidden="false" customHeight="false" outlineLevel="0" collapsed="false">
      <c r="A10" s="113" t="n">
        <v>45239</v>
      </c>
      <c r="B10" s="10" t="s">
        <v>27</v>
      </c>
      <c r="C10" s="21" t="s">
        <v>28</v>
      </c>
      <c r="D10" s="10" t="n">
        <v>7021</v>
      </c>
      <c r="E10" s="10" t="s">
        <v>29</v>
      </c>
      <c r="F10" s="21" t="s">
        <v>30</v>
      </c>
      <c r="G10" s="114" t="e">
        <f aca="false">#REF!</f>
        <v>#REF!</v>
      </c>
      <c r="H10" s="10" t="s">
        <v>34</v>
      </c>
      <c r="I10" s="22" t="s">
        <v>35</v>
      </c>
      <c r="J10" s="10" t="s">
        <v>33</v>
      </c>
      <c r="K10" s="10" t="s">
        <v>54</v>
      </c>
    </row>
    <row r="11" customFormat="false" ht="59.7" hidden="false" customHeight="true" outlineLevel="0" collapsed="false">
      <c r="A11" s="113" t="n">
        <v>45257</v>
      </c>
      <c r="B11" s="5" t="s">
        <v>300</v>
      </c>
      <c r="C11" s="9" t="s">
        <v>301</v>
      </c>
      <c r="D11" s="5" t="n">
        <v>42</v>
      </c>
      <c r="E11" s="10" t="s">
        <v>302</v>
      </c>
      <c r="F11" s="79" t="s">
        <v>279</v>
      </c>
      <c r="G11" s="114" t="e">
        <f aca="false">#REF!</f>
        <v>#REF!</v>
      </c>
      <c r="H11" s="5" t="s">
        <v>303</v>
      </c>
      <c r="I11" s="115" t="s">
        <v>304</v>
      </c>
      <c r="J11" s="5" t="s">
        <v>33</v>
      </c>
      <c r="K11" s="5" t="s">
        <v>54</v>
      </c>
    </row>
    <row r="12" customFormat="false" ht="26.85" hidden="false" customHeight="false" outlineLevel="0" collapsed="false">
      <c r="A12" s="113" t="n">
        <v>45252</v>
      </c>
      <c r="B12" s="10" t="s">
        <v>27</v>
      </c>
      <c r="C12" s="21" t="s">
        <v>28</v>
      </c>
      <c r="D12" s="10" t="n">
        <v>7021</v>
      </c>
      <c r="E12" s="10" t="s">
        <v>29</v>
      </c>
      <c r="F12" s="21" t="s">
        <v>30</v>
      </c>
      <c r="G12" s="114" t="e">
        <f aca="false">#REF!</f>
        <v>#REF!</v>
      </c>
      <c r="H12" s="23" t="s">
        <v>31</v>
      </c>
      <c r="I12" s="116" t="s">
        <v>32</v>
      </c>
      <c r="J12" s="23" t="s">
        <v>33</v>
      </c>
      <c r="K12" s="23" t="s">
        <v>54</v>
      </c>
    </row>
    <row r="13" customFormat="false" ht="26.85" hidden="false" customHeight="false" outlineLevel="0" collapsed="false">
      <c r="A13" s="113" t="n">
        <v>45253</v>
      </c>
      <c r="B13" s="10" t="s">
        <v>27</v>
      </c>
      <c r="C13" s="21" t="s">
        <v>28</v>
      </c>
      <c r="D13" s="10" t="n">
        <v>7021</v>
      </c>
      <c r="E13" s="10" t="s">
        <v>29</v>
      </c>
      <c r="F13" s="21" t="s">
        <v>30</v>
      </c>
      <c r="G13" s="114" t="e">
        <f aca="false">#REF!</f>
        <v>#REF!</v>
      </c>
      <c r="H13" s="23" t="s">
        <v>34</v>
      </c>
      <c r="I13" s="116" t="s">
        <v>35</v>
      </c>
      <c r="J13" s="23" t="s">
        <v>33</v>
      </c>
      <c r="K13" s="23" t="s">
        <v>54</v>
      </c>
    </row>
    <row r="14" customFormat="false" ht="27.85" hidden="false" customHeight="false" outlineLevel="0" collapsed="false">
      <c r="A14" s="113" t="n">
        <v>45253</v>
      </c>
      <c r="B14" s="10" t="s">
        <v>27</v>
      </c>
      <c r="C14" s="21" t="s">
        <v>28</v>
      </c>
      <c r="D14" s="10" t="n">
        <v>7021</v>
      </c>
      <c r="E14" s="10" t="s">
        <v>29</v>
      </c>
      <c r="F14" s="21" t="s">
        <v>30</v>
      </c>
      <c r="G14" s="114" t="e">
        <f aca="false">#REF!</f>
        <v>#REF!</v>
      </c>
      <c r="H14" s="23" t="s">
        <v>34</v>
      </c>
      <c r="I14" s="117" t="e">
        <f aca="false">#REF!</f>
        <v>#REF!</v>
      </c>
      <c r="J14" s="23" t="s">
        <v>33</v>
      </c>
      <c r="K14" s="23" t="s">
        <v>54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2" activeCellId="0" sqref="A12"/>
    </sheetView>
  </sheetViews>
  <sheetFormatPr defaultColWidth="10.453125" defaultRowHeight="14.25" zeroHeight="false" outlineLevelRow="0" outlineLevelCol="0"/>
  <cols>
    <col collapsed="false" customWidth="true" hidden="false" outlineLevel="0" max="1" min="1" style="102" width="13.16"/>
    <col collapsed="false" customWidth="true" hidden="false" outlineLevel="0" max="2" min="2" style="103" width="15.13"/>
    <col collapsed="false" customWidth="true" hidden="false" outlineLevel="0" max="3" min="3" style="103" width="16.98"/>
    <col collapsed="false" customWidth="true" hidden="false" outlineLevel="0" max="4" min="4" style="103" width="13.05"/>
    <col collapsed="false" customWidth="true" hidden="false" outlineLevel="0" max="5" min="5" style="103" width="12.43"/>
    <col collapsed="false" customWidth="true" hidden="false" outlineLevel="0" max="6" min="6" style="1" width="22.39"/>
    <col collapsed="false" customWidth="true" hidden="false" outlineLevel="0" max="7" min="7" style="1" width="14.65"/>
    <col collapsed="false" customWidth="true" hidden="false" outlineLevel="0" max="8" min="8" style="104" width="16.26"/>
    <col collapsed="false" customWidth="true" hidden="false" outlineLevel="0" max="9" min="9" style="1" width="12.8"/>
    <col collapsed="false" customWidth="false" hidden="false" outlineLevel="0" max="10" min="10" style="1" width="10.46"/>
    <col collapsed="false" customWidth="true" hidden="false" outlineLevel="0" max="11" min="11" style="1" width="17.35"/>
    <col collapsed="false" customWidth="false" hidden="false" outlineLevel="0" max="1024" min="12" style="1" width="10.46"/>
  </cols>
  <sheetData>
    <row r="1" customFormat="false" ht="25.5" hidden="false" customHeight="true" outlineLevel="0" collapsed="false">
      <c r="A1" s="2" t="s">
        <v>0</v>
      </c>
      <c r="B1" s="2"/>
      <c r="C1" s="2"/>
      <c r="D1" s="118" t="s">
        <v>46</v>
      </c>
      <c r="E1" s="118"/>
      <c r="F1" s="118"/>
      <c r="G1" s="2" t="s">
        <v>261</v>
      </c>
      <c r="H1" s="2" t="s">
        <v>305</v>
      </c>
      <c r="I1" s="5" t="s">
        <v>263</v>
      </c>
    </row>
    <row r="2" customFormat="false" ht="39.75" hidden="false" customHeight="true" outlineLevel="0" collapsed="false">
      <c r="A2" s="2" t="s">
        <v>3</v>
      </c>
      <c r="B2" s="2"/>
      <c r="C2" s="5" t="n">
        <v>89379676209</v>
      </c>
      <c r="D2" s="118"/>
      <c r="E2" s="118"/>
      <c r="F2" s="118"/>
      <c r="G2" s="2"/>
      <c r="H2" s="2"/>
      <c r="I2" s="7" t="s">
        <v>264</v>
      </c>
    </row>
    <row r="3" customFormat="false" ht="25.5" hidden="false" customHeight="true" outlineLevel="0" collapsed="false">
      <c r="A3" s="2" t="s">
        <v>5</v>
      </c>
      <c r="B3" s="2"/>
      <c r="C3" s="5" t="s">
        <v>6</v>
      </c>
      <c r="D3" s="7" t="s">
        <v>4</v>
      </c>
      <c r="E3" s="7"/>
      <c r="F3" s="7"/>
      <c r="G3" s="2" t="s">
        <v>265</v>
      </c>
      <c r="H3" s="5" t="s">
        <v>54</v>
      </c>
      <c r="I3" s="7"/>
    </row>
    <row r="4" customFormat="false" ht="13.5" hidden="false" customHeight="true" outlineLevel="0" collapsed="false">
      <c r="A4" s="2" t="s">
        <v>7</v>
      </c>
      <c r="B4" s="2"/>
      <c r="C4" s="5" t="s">
        <v>8</v>
      </c>
      <c r="D4" s="7"/>
      <c r="E4" s="7"/>
      <c r="F4" s="7"/>
      <c r="G4" s="106"/>
      <c r="H4" s="106"/>
      <c r="I4" s="7"/>
    </row>
    <row r="5" customFormat="false" ht="37.5" hidden="false" customHeight="true" outlineLevel="0" collapsed="false">
      <c r="A5" s="2" t="s">
        <v>266</v>
      </c>
      <c r="B5" s="2"/>
      <c r="C5" s="5" t="s">
        <v>255</v>
      </c>
      <c r="D5" s="107" t="s">
        <v>267</v>
      </c>
      <c r="E5" s="108" t="s">
        <v>268</v>
      </c>
      <c r="F5" s="107" t="s">
        <v>269</v>
      </c>
      <c r="G5" s="106"/>
      <c r="H5" s="106"/>
      <c r="I5" s="106"/>
    </row>
    <row r="6" customFormat="false" ht="39" hidden="false" customHeight="true" outlineLevel="0" collapsed="false">
      <c r="A6" s="25" t="s">
        <v>47</v>
      </c>
      <c r="B6" s="25"/>
      <c r="C6" s="25"/>
      <c r="D6" s="25"/>
      <c r="E6" s="25"/>
      <c r="F6" s="25" t="s">
        <v>48</v>
      </c>
      <c r="G6" s="25"/>
      <c r="H6" s="25"/>
      <c r="I6" s="25"/>
    </row>
    <row r="7" customFormat="false" ht="28.5" hidden="false" customHeight="false" outlineLevel="0" collapsed="false">
      <c r="A7" s="26" t="s">
        <v>9</v>
      </c>
      <c r="B7" s="26" t="s">
        <v>49</v>
      </c>
      <c r="C7" s="26" t="s">
        <v>50</v>
      </c>
      <c r="D7" s="26" t="s">
        <v>51</v>
      </c>
      <c r="E7" s="26" t="s">
        <v>52</v>
      </c>
      <c r="F7" s="26" t="s">
        <v>49</v>
      </c>
      <c r="G7" s="26" t="s">
        <v>50</v>
      </c>
      <c r="H7" s="26" t="s">
        <v>51</v>
      </c>
      <c r="I7" s="26" t="s">
        <v>52</v>
      </c>
    </row>
    <row r="8" customFormat="false" ht="36.75" hidden="false" customHeight="true" outlineLevel="0" collapsed="false">
      <c r="A8" s="119" t="n">
        <f aca="false">журнал!A9</f>
        <v>45238</v>
      </c>
      <c r="B8" s="28" t="s">
        <v>27</v>
      </c>
      <c r="C8" s="120" t="n">
        <v>3.8</v>
      </c>
      <c r="D8" s="28" t="s">
        <v>54</v>
      </c>
      <c r="E8" s="28"/>
      <c r="F8" s="121" t="s">
        <v>33</v>
      </c>
      <c r="G8" s="27" t="e">
        <f aca="false">C8-J8</f>
        <v>#REF!</v>
      </c>
      <c r="H8" s="122" t="s">
        <v>54</v>
      </c>
      <c r="I8" s="121"/>
      <c r="J8" s="123" t="e">
        <f aca="false">журнал!G9</f>
        <v>#REF!</v>
      </c>
    </row>
    <row r="9" customFormat="false" ht="27.85" hidden="false" customHeight="false" outlineLevel="0" collapsed="false">
      <c r="A9" s="119" t="n">
        <f aca="false">журнал!A10</f>
        <v>45239</v>
      </c>
      <c r="B9" s="28" t="s">
        <v>27</v>
      </c>
      <c r="C9" s="120" t="n">
        <v>5.2</v>
      </c>
      <c r="D9" s="28" t="s">
        <v>54</v>
      </c>
      <c r="E9" s="28"/>
      <c r="F9" s="121" t="s">
        <v>33</v>
      </c>
      <c r="G9" s="27" t="e">
        <f aca="false">C9-J9</f>
        <v>#REF!</v>
      </c>
      <c r="H9" s="122" t="s">
        <v>54</v>
      </c>
      <c r="I9" s="121"/>
      <c r="J9" s="123" t="e">
        <f aca="false">журнал!G10</f>
        <v>#REF!</v>
      </c>
    </row>
    <row r="10" customFormat="false" ht="26.85" hidden="false" customHeight="false" outlineLevel="0" collapsed="false">
      <c r="A10" s="119" t="n">
        <f aca="false">журнал!A12</f>
        <v>45252</v>
      </c>
      <c r="B10" s="28" t="s">
        <v>27</v>
      </c>
      <c r="C10" s="120" t="n">
        <v>4.3</v>
      </c>
      <c r="D10" s="28" t="s">
        <v>54</v>
      </c>
      <c r="E10" s="28"/>
      <c r="F10" s="121" t="s">
        <v>33</v>
      </c>
      <c r="G10" s="27" t="e">
        <f aca="false">C10-J10</f>
        <v>#REF!</v>
      </c>
      <c r="H10" s="122" t="s">
        <v>54</v>
      </c>
      <c r="I10" s="121"/>
      <c r="J10" s="123" t="e">
        <f aca="false">журнал!G12</f>
        <v>#REF!</v>
      </c>
    </row>
    <row r="11" customFormat="false" ht="26.85" hidden="false" customHeight="false" outlineLevel="0" collapsed="false">
      <c r="A11" s="119" t="n">
        <f aca="false">журнал!A13</f>
        <v>45253</v>
      </c>
      <c r="B11" s="28" t="s">
        <v>27</v>
      </c>
      <c r="C11" s="120" t="n">
        <v>5.6</v>
      </c>
      <c r="D11" s="28" t="s">
        <v>54</v>
      </c>
      <c r="E11" s="28"/>
      <c r="F11" s="121" t="s">
        <v>33</v>
      </c>
      <c r="G11" s="27" t="e">
        <f aca="false">C11-J11</f>
        <v>#REF!</v>
      </c>
      <c r="H11" s="122" t="s">
        <v>54</v>
      </c>
      <c r="I11" s="121"/>
      <c r="J11" s="123" t="e">
        <f aca="false">журнал!G13</f>
        <v>#REF!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3619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2024-09-18T15:19:14Z</cp:lastPrinted>
  <dcterms:modified xsi:type="dcterms:W3CDTF">2024-09-30T13:18:55Z</dcterms:modified>
  <cp:revision>713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