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1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журнал" sheetId="8" state="hidden" r:id="rId9"/>
    <sheet name="занесвынес" sheetId="9" state="hidden" r:id="rId10"/>
    <sheet name="3 конт дез (1)" sheetId="10" state="visible" r:id="rId11"/>
    <sheet name="3 конт дез (2)" sheetId="11" state="visible" r:id="rId12"/>
    <sheet name="3 конт дез (3)" sheetId="12" state="visible" r:id="rId13"/>
    <sheet name="3 контур (1)" sheetId="13" state="visible" r:id="rId14"/>
    <sheet name="3 контур (2)" sheetId="14" state="visible" r:id="rId15"/>
    <sheet name="3 контур (3)" sheetId="15" state="visible" r:id="rId16"/>
    <sheet name="1 контур (1)" sheetId="16" state="visible" r:id="rId17"/>
    <sheet name="1 контур (2)" sheetId="17" state="visible" r:id="rId18"/>
    <sheet name="1 контур (3)" sheetId="18" state="visible" r:id="rId19"/>
    <sheet name="2 контур (1)" sheetId="19" state="visible" r:id="rId20"/>
    <sheet name="2 контур (2)" sheetId="20" state="visible" r:id="rId21"/>
    <sheet name="2 контур (3)" sheetId="21" state="visible" r:id="rId22"/>
    <sheet name="барьер" sheetId="22" state="visible" r:id="rId23"/>
    <sheet name="барьер2" sheetId="23" state="visible" r:id="rId24"/>
    <sheet name="ВЗУ 1,2" sheetId="24" state="visible" r:id="rId25"/>
    <sheet name="ВЗУ 3" sheetId="25" state="visible" r:id="rId26"/>
  </sheets>
  <definedNames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<sst xmlns="http://schemas.openxmlformats.org/spreadsheetml/2006/main" count="4044" uniqueCount="433">
  <si>
    <t xml:space="preserve">ООО Альфадез</t>
  </si>
  <si>
    <t xml:space="preserve">Журнал расхода токсичных средств</t>
  </si>
  <si>
    <t xml:space="preserve">Страница          из 30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</si>
  <si>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</si>
  <si>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</si>
  <si>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</si>
  <si>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</si>
  <si>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</si>
  <si>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</si>
  <si>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Дата применения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</si>
  <si>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</si>
  <si>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</si>
  <si>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</si>
  <si>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</si>
  <si>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</si>
  <si>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   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</si>
  <si>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</si>
  <si>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</si>
  <si>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</si>
  <si>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</si>
  <si>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</si>
  <si>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Тамагавк</t>
  </si>
  <si>
    <t xml:space="preserve">ООО « Гарант»</t>
  </si>
  <si>
    <t xml:space="preserve">3 года / 12.2023</t>
  </si>
  <si>
    <t xml:space="preserve">Тиаметоксам — 10 % </t>
  </si>
  <si>
    <t xml:space="preserve">3 контур защиты</t>
  </si>
  <si>
    <t xml:space="preserve">242,1 м2</t>
  </si>
  <si>
    <t xml:space="preserve">синатропные насекомые </t>
  </si>
  <si>
    <t xml:space="preserve">Ратобор-гранулы от грызунов </t>
  </si>
  <si>
    <t xml:space="preserve">ООО Ваше хозяйство</t>
  </si>
  <si>
    <t xml:space="preserve">14607043 20109 3</t>
  </si>
  <si>
    <r>
      <rPr>
        <sz val="11"/>
        <color rgb="FF000000"/>
        <rFont val="Arial Cyr"/>
        <family val="0"/>
        <charset val="1"/>
      </rPr>
      <t xml:space="preserve">3 года / </t>
    </r>
    <r>
      <rPr>
        <sz val="11"/>
        <color rgb="FF000000"/>
        <rFont val="Arial Cyr"/>
        <family val="0"/>
        <charset val="204"/>
      </rPr>
      <t xml:space="preserve">04. 2023</t>
    </r>
  </si>
  <si>
    <t xml:space="preserve">Бродифакум 0,005%</t>
  </si>
  <si>
    <t xml:space="preserve">Синантропные грызуны</t>
  </si>
  <si>
    <t xml:space="preserve">Ратобор-брикет от грызунов </t>
  </si>
  <si>
    <t xml:space="preserve">3 года / 05.2022</t>
  </si>
  <si>
    <t xml:space="preserve">тампонирование нор</t>
  </si>
  <si>
    <t xml:space="preserve">15000 м2</t>
  </si>
  <si>
    <t xml:space="preserve">1 контур защиты</t>
  </si>
  <si>
    <t xml:space="preserve">2 контур защиты</t>
  </si>
  <si>
    <t xml:space="preserve">« Циклоп»</t>
  </si>
  <si>
    <t xml:space="preserve">5 лет/01.2022</t>
  </si>
  <si>
    <t xml:space="preserve">Хлорпирифос — 20%, циперметрин — 10%</t>
  </si>
  <si>
    <t xml:space="preserve">26,03</t>
  </si>
  <si>
    <t xml:space="preserve">520,6 м2</t>
  </si>
  <si>
    <t xml:space="preserve">1440,6 м2</t>
  </si>
  <si>
    <t xml:space="preserve">Журнал контроля вносимых и выносимых токсических средств и материалов</t>
  </si>
  <si>
    <t xml:space="preserve">Страница       из 30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</si>
  <si>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</si>
  <si>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</si>
  <si>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</si>
  <si>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</si>
  <si>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</si>
  <si>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</si>
  <si>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</si>
  <si>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</si>
  <si>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</si>
  <si>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</si>
  <si>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</si>
  <si>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</si>
  <si>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</si>
  <si>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</si>
  <si>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</si>
  <si>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</si>
  <si>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</si>
  <si>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</si>
  <si>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</si>
  <si>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</si>
  <si>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</si>
  <si>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</si>
  <si>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</si>
  <si>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</si>
  <si>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</si>
  <si>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</si>
  <si>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</si>
  <si>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</si>
  <si>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</si>
  <si>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</si>
  <si>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</si>
  <si>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</si>
  <si>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</si>
  <si>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</si>
  <si>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</si>
  <si>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</si>
  <si>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</si>
  <si>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</si>
  <si>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</si>
  <si>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</si>
  <si>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</si>
  <si>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</si>
  <si>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</si>
  <si>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</si>
  <si>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</si>
  <si>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</si>
  <si>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</si>
  <si>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</si>
  <si>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</si>
  <si>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</si>
  <si>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</si>
  <si>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</si>
  <si>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</si>
  <si>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</si>
  <si>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</si>
  <si>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</si>
  <si>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</si>
  <si>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</si>
  <si>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</si>
  <si>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</si>
  <si>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</si>
  <si>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</si>
  <si>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</si>
  <si>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</si>
  <si>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</si>
  <si>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</si>
  <si>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</si>
  <si>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</si>
  <si>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</si>
  <si>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</si>
  <si>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</si>
  <si>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</si>
  <si>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</si>
  <si>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</si>
  <si>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</si>
  <si>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</si>
  <si>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</si>
  <si>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</si>
  <si>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</si>
  <si>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</si>
  <si>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</si>
  <si>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</si>
  <si>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</si>
  <si>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</si>
  <si>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</si>
  <si>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</si>
  <si>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</si>
  <si>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</si>
  <si>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</si>
  <si>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</si>
  <si>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</si>
  <si>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</si>
  <si>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</si>
  <si>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</si>
  <si>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</si>
  <si>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</si>
  <si>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</si>
  <si>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</si>
  <si>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</si>
  <si>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</si>
  <si>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</si>
  <si>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</si>
  <si>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</si>
  <si>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</si>
  <si>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</si>
  <si>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</si>
  <si>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</si>
  <si>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</si>
  <si>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</si>
  <si>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</si>
  <si>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</si>
  <si>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</si>
  <si>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</si>
  <si>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</si>
  <si>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</si>
  <si>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</si>
  <si>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</si>
  <si>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</si>
  <si>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</si>
  <si>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</si>
  <si>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</si>
  <si>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</si>
  <si>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</si>
  <si>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</si>
  <si>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</si>
  <si>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</si>
  <si>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</si>
  <si>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</si>
  <si>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</si>
  <si>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</si>
  <si>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</si>
  <si>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</si>
  <si>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</si>
  <si>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</si>
  <si>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</si>
  <si>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</si>
  <si>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</si>
  <si>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</si>
  <si>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</si>
  <si>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</si>
  <si>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</si>
  <si>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</si>
  <si>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</si>
  <si>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</si>
  <si>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</si>
  <si>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</si>
  <si>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</si>
  <si>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</si>
  <si>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</si>
  <si>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</si>
  <si>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</si>
  <si>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</si>
  <si>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</si>
  <si>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</si>
  <si>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</si>
  <si>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</si>
  <si>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</si>
  <si>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</si>
  <si>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</si>
  <si>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</si>
  <si>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</si>
  <si>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</si>
  <si>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</si>
  <si>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</si>
  <si>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</si>
  <si>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</si>
  <si>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</si>
  <si>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</si>
  <si>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</si>
  <si>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</si>
  <si>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</si>
  <si>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</si>
  <si>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</si>
  <si>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</si>
  <si>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</si>
  <si>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</si>
  <si>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</si>
  <si>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</si>
  <si>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</si>
  <si>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</si>
  <si>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</si>
  <si>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</si>
  <si>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</si>
  <si>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</si>
  <si>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</si>
  <si>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</si>
  <si>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</si>
  <si>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</si>
  <si>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</si>
  <si>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</si>
  <si>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</si>
  <si>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</si>
  <si>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</si>
  <si>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</si>
  <si>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</si>
  <si>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</si>
  <si>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</si>
  <si>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</si>
  <si>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</si>
  <si>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</si>
  <si>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</si>
  <si>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</si>
  <si>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</si>
  <si>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</si>
  <si>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</si>
  <si>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</si>
  <si>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</si>
  <si>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</si>
  <si>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</si>
  <si>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</si>
  <si>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</si>
  <si>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</si>
  <si>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</si>
  <si>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</si>
  <si>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</si>
  <si>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</si>
  <si>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</si>
  <si>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</si>
  <si>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</si>
  <si>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</si>
  <si>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</si>
  <si>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</si>
  <si>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</si>
  <si>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</si>
  <si>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</si>
  <si>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</si>
  <si>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</si>
  <si>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</si>
  <si>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</si>
  <si>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</si>
  <si>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</si>
  <si>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</si>
  <si>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</si>
  <si>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</si>
  <si>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</si>
  <si>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</si>
  <si>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</si>
  <si>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</si>
  <si>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</si>
  <si>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</si>
  <si>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</si>
  <si>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</si>
  <si>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</si>
  <si>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</si>
  <si>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</si>
  <si>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</si>
  <si>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</si>
  <si>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</si>
  <si>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</si>
  <si>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</si>
  <si>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</si>
  <si>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</si>
  <si>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</si>
  <si>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</si>
  <si>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</si>
  <si>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</si>
  <si>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</si>
  <si>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</si>
  <si>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</si>
  <si>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1-71</t>
  </si>
  <si>
    <t xml:space="preserve">1-128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</si>
  <si>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</si>
  <si>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</si>
  <si>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</si>
  <si>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</si>
  <si>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</si>
  <si>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</si>
  <si>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</si>
  <si>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</si>
  <si>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</si>
  <si>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</si>
  <si>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</si>
  <si>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</si>
  <si>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</si>
  <si>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</si>
  <si>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</si>
  <si>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</si>
  <si>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В процессе мониторинга обнаружены свeжие погрызы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</si>
  <si>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</si>
  <si>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</si>
  <si>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</si>
  <si>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</si>
  <si>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</si>
  <si>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</si>
  <si>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</si>
  <si>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</si>
  <si>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</si>
  <si>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</si>
  <si>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</si>
  <si>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</si>
  <si>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Контур №3</t>
  </si>
  <si>
    <t xml:space="preserve">Мошка</t>
  </si>
  <si>
    <t xml:space="preserve">Пауки</t>
  </si>
  <si>
    <t xml:space="preserve">Муравьи</t>
  </si>
  <si>
    <t xml:space="preserve">Жужелици</t>
  </si>
  <si>
    <t xml:space="preserve">Мокрици</t>
  </si>
  <si>
    <t xml:space="preserve">Многоножки</t>
  </si>
  <si>
    <t xml:space="preserve">Ползающие насекомые</t>
  </si>
  <si>
    <t xml:space="preserve">Замена клеевой пластины в киу№ 1-92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</si>
  <si>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</si>
  <si>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</si>
  <si>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</si>
  <si>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</si>
  <si>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Златоглазки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</si>
  <si>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</si>
  <si>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</si>
  <si>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</si>
  <si>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</si>
  <si>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Очистка инсектицидных ламп</t>
  </si>
  <si>
    <t xml:space="preserve">4. Летающие насекомые Феромонные ловушки</t>
  </si>
  <si>
    <t xml:space="preserve">№ Феромонной ловушки</t>
  </si>
  <si>
    <t xml:space="preserve">Замена феромонных ловушек </t>
  </si>
  <si>
    <t xml:space="preserve">Рекомендуемые действия</t>
  </si>
  <si>
    <t xml:space="preserve">устранить места проникновения насекомых (щели на входных группах). </t>
  </si>
  <si>
    <t xml:space="preserve">5.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</si>
  <si>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</si>
  <si>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</si>
  <si>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</si>
  <si>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</t>
  </si>
  <si>
    <t xml:space="preserve">Замена клеевых пластин</t>
  </si>
  <si>
    <t xml:space="preserve">1-92</t>
  </si>
  <si>
    <t xml:space="preserve">ALT клей</t>
  </si>
  <si>
    <t xml:space="preserve">Полибутилен 80,8%, Полиизобутилен 9,6% </t>
  </si>
  <si>
    <t xml:space="preserve">Замена ядо-приманки</t>
  </si>
  <si>
    <t xml:space="preserve">ИЛ 1-50</t>
  </si>
  <si>
    <t xml:space="preserve">Профилактическая дезинсекция внутри помещений</t>
  </si>
  <si>
    <r>
      <rPr>
        <sz val="11"/>
        <color rgb="FF000000"/>
        <rFont val="Arial Cyr"/>
        <family val="2"/>
        <charset val="1"/>
      </rPr>
      <t xml:space="preserve">Аэрозольная обработка территории</t>
    </r>
    <r>
      <rPr>
        <sz val="12"/>
        <color rgb="FF000000"/>
        <rFont val="Arial Cyr"/>
        <family val="2"/>
        <charset val="1"/>
      </rPr>
      <t xml:space="preserve"> (фасад)</t>
    </r>
  </si>
  <si>
    <t xml:space="preserve">Аэрозольная обработка в помещении </t>
  </si>
  <si>
    <t xml:space="preserve">Феромонная ловушка Аэроксон</t>
  </si>
  <si>
    <t xml:space="preserve">1-11,13-40,46-48</t>
  </si>
  <si>
    <t xml:space="preserve">Аэроксон</t>
  </si>
  <si>
    <t xml:space="preserve">6.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</si>
  <si>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</si>
  <si>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</si>
  <si>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</si>
  <si>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</si>
  <si>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</si>
  <si>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7.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</si>
  <si>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</si>
  <si>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</si>
  <si>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</si>
  <si>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Тараканы</t>
  </si>
  <si>
    <t xml:space="preserve">Ползающие насекомые и признаки их жизнедеятельности не обнаружены</t>
  </si>
  <si>
    <t xml:space="preserve">устранить места проникновения насекомых (щели на входных группах).</t>
  </si>
  <si>
    <t xml:space="preserve">4. Расход препаратов</t>
  </si>
  <si>
    <t xml:space="preserve">5. Дополнительная информация</t>
  </si>
  <si>
    <t xml:space="preserve">6. Комментарии</t>
  </si>
  <si>
    <t xml:space="preserve">Количество (кг)</t>
  </si>
  <si>
    <t xml:space="preserve">устранить места проникновения грызунов(щели на воротах открузки-приемки товара)</t>
  </si>
  <si>
    <t xml:space="preserve">№ Контрольной точки или кв.м</t>
  </si>
  <si>
    <t xml:space="preserve">Количество (кг,шт)</t>
  </si>
  <si>
    <t xml:space="preserve">КИУ №/Кол-во погрызов</t>
  </si>
  <si>
    <t xml:space="preserve">3/3,5/4,6/4,8/1,11/4,12/3,14/3,15/1,16/3,17/1, 18/3,20/4,21/4,23/3,25/4,26/4,30/4,32/3,33/4, 34/2,35/4,36/3,37/4,38/3,39/4,40/4,41/4,42/4, 45/4,46/1,47/2,48/1,49/1,50/3,51/1,52/2,53/3, 55/2,56/2,57/4,58/2,59/3,60/3,61/2,63/1,65/1, 66/4,67/2,68/2,69/2,71/2</t>
  </si>
  <si>
    <t xml:space="preserve">1.2 В КИУ заложена приманка в увеличенном размере по весу в 4 раза. Проведение барьерной дератизации и тампонирование нор.</t>
  </si>
  <si>
    <t xml:space="preserve">Рекомендации</t>
  </si>
  <si>
    <t xml:space="preserve">покос травы на первом и нулевом контуре</t>
  </si>
  <si>
    <t xml:space="preserve">Контур №2</t>
  </si>
  <si>
    <t xml:space="preserve">3/3,5/4,6/4,8/1,11/4,12/3,14/3,15/1,16/3,17/1, 18/3,20/4,21/4,23/3,24/1,25/4,26/4,27/1,28/1,30/4,32/3,33/4, 34/2,35/4,36/3,37/4,38/3,39/4,40/4,41/4,42/4,43/1,44/1 45/4,46/1,47/2,48/1,49/1,50/3,51/1,52/2,53/3, 55/2,56/2,57/4,58/2,59/3,60/3,61/2,63/1,65/1, 66/4,67/2,68/2,69/2,71/2</t>
  </si>
  <si>
    <t xml:space="preserve">1.2 В КИУ заложена приманка в увеличенном размере по весу в 4 раза.</t>
  </si>
  <si>
    <t xml:space="preserve">4/2,7/3,10/1,15/2,16/2,17/2,18/2,20/3,21/3, 22/2,23/3,25/2,26/2, 27/2,28/2,29/1,30/2, 31/1,32/2,33/2,34/2, 35/2,36/2,40/3, 41/2,42/2,43/2,44/1, 45/2,46/2,47/2,48/2, 49/2,54/3,55/3,56/2, 57/1,60/2,61/2,62/2, 63/2,64/2,70/2,71/1, 72/2</t>
  </si>
  <si>
    <t xml:space="preserve">1.2 В КИУ заложена приманка в увеличенном размере по весу в 4 раза, тампонирование нор</t>
  </si>
  <si>
    <t xml:space="preserve">Покос травяного покрова на территории предприятия и 50м защитной зоны</t>
  </si>
  <si>
    <t xml:space="preserve">1-78</t>
  </si>
  <si>
    <t xml:space="preserve">КИУ №/Количество погрызов</t>
  </si>
  <si>
    <t xml:space="preserve">1/1,2/1,5/1,6/1,41/1, 68/1,71/1,74/1,75/1, 79/1,82/1,84/1,86/1, 89/1,93/1,94/1,97/1, 100/1,109/1,115/1, 119/1,122/1,128/1</t>
  </si>
  <si>
    <t xml:space="preserve">1.2 В КИУ заложена приманка в увеличенном размере по весу в 2 раза.</t>
  </si>
  <si>
    <t xml:space="preserve">рекомендации</t>
  </si>
  <si>
    <t xml:space="preserve">Проведение работ по заделке трещин  фасада-мест проникновения грызунов и насекомых</t>
  </si>
  <si>
    <t xml:space="preserve">1/1,2/1,5/1,6/1,10/1,12/1,15/1,16/1,21/1,23/1,31/1,35/1,41/1,68/1,71/1,74/1,75/1,79/1,82/1,84/1,86/1,89/1,93/1,94/1,97/1,100/1,109/1,115/1,119/1, 122/1,128/1</t>
  </si>
  <si>
    <t xml:space="preserve">3/1,4/1,49/2,57/1,61/1,68/1,71/1,74/1,75/2,78/1,80/2, 81/1,84/1,85/1,131/2</t>
  </si>
  <si>
    <t xml:space="preserve">Рекомендации:</t>
  </si>
  <si>
    <t xml:space="preserve">Проведение инженерно-строительных работ по ремонту фасада здания.</t>
  </si>
  <si>
    <t xml:space="preserve">1-133</t>
  </si>
  <si>
    <t xml:space="preserve">Юдин О.В </t>
  </si>
  <si>
    <t xml:space="preserve">с. Овчарное ул. Луговая 41б</t>
  </si>
  <si>
    <t xml:space="preserve">Погрызы ядоприманки</t>
  </si>
  <si>
    <t xml:space="preserve">Златоглазка</t>
  </si>
  <si>
    <t xml:space="preserve">Ратобор-гранулы от грызунов</t>
  </si>
  <si>
    <t xml:space="preserve">барьерная дератизация</t>
  </si>
  <si>
    <t xml:space="preserve">1/3,2/4,3/3,4/3,5/3,6/4,7/4,8/3,9/3,10/3,11/3,12/3,13/3,14/3,15/3,16/4,17/4,18/4,19/4</t>
  </si>
  <si>
    <t xml:space="preserve">1.2 В КИУ заложена приманка в увеличенном размере по весу в 4 раза</t>
  </si>
  <si>
    <t xml:space="preserve">Провести барьерную дератизацию и тампонирование нор в естественные места укрытий грызунов</t>
  </si>
  <si>
    <t xml:space="preserve">1-19</t>
  </si>
  <si>
    <t xml:space="preserve">технические помещения</t>
  </si>
  <si>
    <t xml:space="preserve">1-16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</si>
</sst>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0"/>
    <numFmt numFmtId="170" formatCode="#,##0.00"/>
    <numFmt numFmtId="171" formatCode="mm/yy"/>
    <numFmt numFmtId="172" formatCode="0.00"/>
  </numFmts>
  <fonts count="38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Arial Cyr"/>
      <family val="2"/>
      <charset val="204"/>
    </font>
    <font>
      <sz val="11"/>
      <color rgb="FF000000"/>
      <name val="Arial Cyr"/>
      <family val="0"/>
      <charset val="204"/>
    </font>
    <font>
      <sz val="11"/>
      <color rgb="FF000000"/>
      <name val="Arial Cyr"/>
      <family val="0"/>
      <charset val="1"/>
    </font>
    <font>
      <sz val="12"/>
      <color rgb="FF000000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sz val="11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204"/>
    </font>
    <font>
      <i val="tru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204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71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1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0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72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30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3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9"/>
  <sheetViews>
    <sheetView showFormulas="false" showGridLines="true" showRowColHeaders="true" showZeros="true" rightToLeft="false" tabSelected="false" showOutlineSymbols="true" defaultGridColor="true" view="pageBreakPreview" topLeftCell="E10" colorId="64" zoomScale="100" zoomScaleNormal="98" zoomScalePageLayoutView="100" workbookViewId="0">
      <selection pane="topLeft" activeCell="I20" activeCellId="1" sqref="H18:H19 I20"/>
    </sheetView>
  </sheetViews>
  <sheetFormatPr defaultColWidth="10.453125" defaultRowHeight="51.45" zeroHeight="false" outlineLevelRow="0" outlineLevelCol="0"/>
  <cols>
    <col collapsed="false" customWidth="true" hidden="false" outlineLevel="0" max="1" min="1" style="1" width="17.35"/>
    <col collapsed="false" customWidth="true" hidden="false" outlineLevel="0" max="2" min="2" style="1" width="32.06"/>
    <col collapsed="false" customWidth="true" hidden="false" outlineLevel="0" max="3" min="3" style="1" width="24.2"/>
    <col collapsed="false" customWidth="true" hidden="false" outlineLevel="0" max="4" min="4" style="1" width="12.53"/>
    <col collapsed="false" customWidth="true" hidden="false" outlineLevel="0" max="5" min="5" style="1" width="19.89"/>
    <col collapsed="false" customWidth="true" hidden="false" outlineLevel="0" max="6" min="6" style="1" width="23.3"/>
    <col collapsed="false" customWidth="true" hidden="false" outlineLevel="0" max="7" min="7" style="1" width="17.35"/>
    <col collapsed="false" customWidth="true" hidden="false" outlineLevel="0" max="8" min="8" style="1" width="20.27"/>
    <col collapsed="false" customWidth="true" hidden="false" outlineLevel="0" max="9" min="9" style="1" width="15.83"/>
    <col collapsed="false" customWidth="true" hidden="false" outlineLevel="0" max="10" min="10" style="1" width="26.34"/>
    <col collapsed="false" customWidth="true" hidden="false" outlineLevel="0" max="11" min="11" style="1" width="24.57"/>
    <col collapsed="false" customWidth="false" hidden="false" outlineLevel="0" max="1024" min="12" style="1" width="10.46"/>
  </cols>
  <sheetData>
    <row r="1" customFormat="false" ht="51.4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51.45" hidden="false" customHeight="true" outlineLevel="0" collapsed="false">
      <c r="A2" s="2" t="s">
        <v>3</v>
      </c>
      <c r="B2" s="2"/>
      <c r="C2" s="5" t="n">
        <f aca="false">журнал!C2</f>
        <v>89379676209</v>
      </c>
      <c r="D2" s="6" t="s">
        <v>4</v>
      </c>
      <c r="E2" s="6"/>
      <c r="F2" s="6"/>
      <c r="G2" s="6"/>
      <c r="H2" s="6"/>
      <c r="I2" s="6"/>
      <c r="J2" s="4"/>
      <c r="K2" s="4"/>
    </row>
    <row r="3" customFormat="false" ht="51.45" hidden="false" customHeight="true" outlineLevel="0" collapsed="false">
      <c r="A3" s="2" t="s">
        <v>5</v>
      </c>
      <c r="B3" s="2"/>
      <c r="C3" s="5" t="s">
        <v>6</v>
      </c>
      <c r="D3" s="6"/>
      <c r="E3" s="6"/>
      <c r="F3" s="6"/>
      <c r="G3" s="6"/>
      <c r="H3" s="6"/>
      <c r="I3" s="6"/>
      <c r="J3" s="4"/>
      <c r="K3" s="4"/>
    </row>
    <row r="4" customFormat="false" ht="51.45" hidden="false" customHeight="true" outlineLevel="0" collapsed="false">
      <c r="A4" s="2" t="s">
        <v>7</v>
      </c>
      <c r="B4" s="2"/>
      <c r="C4" s="5" t="s">
        <v>8</v>
      </c>
      <c r="D4" s="6"/>
      <c r="E4" s="6"/>
      <c r="F4" s="6"/>
      <c r="G4" s="6"/>
      <c r="H4" s="6"/>
      <c r="I4" s="6"/>
      <c r="J4" s="4"/>
      <c r="K4" s="4"/>
    </row>
    <row r="5" customFormat="false" ht="51.45" hidden="false" customHeight="true" outlineLevel="0" collapsed="false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7"/>
      <c r="J5" s="7" t="s">
        <v>17</v>
      </c>
      <c r="K5" s="7" t="s">
        <v>18</v>
      </c>
    </row>
    <row r="6" customFormat="false" ht="51.45" hidden="false" customHeight="true" outlineLevel="0" collapsed="false">
      <c r="A6" s="7"/>
      <c r="B6" s="7"/>
      <c r="C6" s="7"/>
      <c r="D6" s="7"/>
      <c r="E6" s="7"/>
      <c r="F6" s="7"/>
      <c r="G6" s="7"/>
      <c r="H6" s="5" t="s">
        <v>19</v>
      </c>
      <c r="I6" s="5" t="s">
        <v>20</v>
      </c>
      <c r="J6" s="7"/>
      <c r="K6" s="7"/>
    </row>
    <row r="7" customFormat="false" ht="51.45" hidden="false" customHeight="true" outlineLevel="0" collapsed="false">
      <c r="A7" s="8" t="n">
        <v>45567</v>
      </c>
      <c r="B7" s="5" t="s">
        <v>21</v>
      </c>
      <c r="C7" s="9" t="s">
        <v>22</v>
      </c>
      <c r="D7" s="10" t="n">
        <v>2956</v>
      </c>
      <c r="E7" s="5" t="s">
        <v>23</v>
      </c>
      <c r="F7" s="9" t="s">
        <v>24</v>
      </c>
      <c r="G7" s="11" t="n">
        <v>2.421</v>
      </c>
      <c r="H7" s="12" t="s">
        <v>25</v>
      </c>
      <c r="I7" s="13" t="s">
        <v>26</v>
      </c>
      <c r="J7" s="12" t="s">
        <v>27</v>
      </c>
      <c r="K7" s="12"/>
    </row>
    <row r="8" customFormat="false" ht="51.45" hidden="false" customHeight="true" outlineLevel="0" collapsed="false">
      <c r="A8" s="14" t="n">
        <v>45568</v>
      </c>
      <c r="B8" s="15" t="s">
        <v>28</v>
      </c>
      <c r="C8" s="16" t="s">
        <v>29</v>
      </c>
      <c r="D8" s="15" t="s">
        <v>30</v>
      </c>
      <c r="E8" s="17" t="s">
        <v>31</v>
      </c>
      <c r="F8" s="16" t="s">
        <v>32</v>
      </c>
      <c r="G8" s="18" t="n">
        <f aca="false">барьер!G71</f>
        <v>6</v>
      </c>
      <c r="H8" s="15" t="str">
        <f aca="false">барьер!C72</f>
        <v>барьерная дератизация</v>
      </c>
      <c r="I8" s="19" t="str">
        <f aca="false">барьер!C71</f>
        <v>15000 м2</v>
      </c>
      <c r="J8" s="15" t="s">
        <v>33</v>
      </c>
      <c r="K8" s="15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51.45" hidden="false" customHeight="true" outlineLevel="0" collapsed="false">
      <c r="A9" s="14" t="n">
        <v>45568</v>
      </c>
      <c r="B9" s="5" t="s">
        <v>34</v>
      </c>
      <c r="C9" s="16" t="s">
        <v>29</v>
      </c>
      <c r="D9" s="10" t="n">
        <v>7021</v>
      </c>
      <c r="E9" s="5" t="s">
        <v>35</v>
      </c>
      <c r="F9" s="16" t="s">
        <v>32</v>
      </c>
      <c r="G9" s="18" t="n">
        <f aca="false">барьер!G73</f>
        <v>5</v>
      </c>
      <c r="H9" s="15" t="s">
        <v>36</v>
      </c>
      <c r="I9" s="19" t="s">
        <v>37</v>
      </c>
      <c r="J9" s="15" t="s">
        <v>33</v>
      </c>
      <c r="K9" s="15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51.45" hidden="false" customHeight="true" outlineLevel="0" collapsed="false">
      <c r="A10" s="8" t="n">
        <v>45569</v>
      </c>
      <c r="B10" s="5" t="s">
        <v>34</v>
      </c>
      <c r="C10" s="9" t="s">
        <v>29</v>
      </c>
      <c r="D10" s="10" t="n">
        <v>7021</v>
      </c>
      <c r="E10" s="5" t="s">
        <v>35</v>
      </c>
      <c r="F10" s="9" t="s">
        <v>32</v>
      </c>
      <c r="G10" s="11" t="n">
        <f aca="false">'1 контур (1)'!G62</f>
        <v>2.84</v>
      </c>
      <c r="H10" s="12" t="s">
        <v>38</v>
      </c>
      <c r="I10" s="5" t="str">
        <f aca="false">'1 контур (1)'!C62</f>
        <v>1-71</v>
      </c>
      <c r="J10" s="12" t="s">
        <v>33</v>
      </c>
      <c r="K10" s="12"/>
    </row>
    <row r="11" customFormat="false" ht="51.45" hidden="false" customHeight="true" outlineLevel="0" collapsed="false">
      <c r="A11" s="8" t="n">
        <v>45572</v>
      </c>
      <c r="B11" s="5" t="s">
        <v>34</v>
      </c>
      <c r="C11" s="9" t="s">
        <v>29</v>
      </c>
      <c r="D11" s="10" t="n">
        <v>7021</v>
      </c>
      <c r="E11" s="5" t="s">
        <v>35</v>
      </c>
      <c r="F11" s="9" t="s">
        <v>32</v>
      </c>
      <c r="G11" s="11" t="n">
        <f aca="false">'2 контур (1)'!G77</f>
        <v>2.56</v>
      </c>
      <c r="H11" s="12" t="s">
        <v>39</v>
      </c>
      <c r="I11" s="12" t="str">
        <f aca="false">'2 контур (1)'!C77</f>
        <v>1-128</v>
      </c>
      <c r="J11" s="12" t="s">
        <v>33</v>
      </c>
      <c r="K11" s="12"/>
    </row>
    <row r="12" customFormat="false" ht="51.45" hidden="false" customHeight="true" outlineLevel="0" collapsed="false">
      <c r="A12" s="8" t="n">
        <v>45579</v>
      </c>
      <c r="B12" s="5" t="s">
        <v>34</v>
      </c>
      <c r="C12" s="9" t="s">
        <v>29</v>
      </c>
      <c r="D12" s="10" t="n">
        <v>7021</v>
      </c>
      <c r="E12" s="5" t="s">
        <v>35</v>
      </c>
      <c r="F12" s="9" t="s">
        <v>32</v>
      </c>
      <c r="G12" s="11" t="n">
        <f aca="false">'1 контур (2)'!G62</f>
        <v>2.84</v>
      </c>
      <c r="H12" s="12" t="s">
        <v>38</v>
      </c>
      <c r="I12" s="5" t="str">
        <f aca="false">'1 контур (2)'!C62</f>
        <v>1-71</v>
      </c>
      <c r="J12" s="12" t="s">
        <v>33</v>
      </c>
      <c r="K12" s="12"/>
    </row>
    <row r="13" customFormat="false" ht="51.45" hidden="false" customHeight="true" outlineLevel="0" collapsed="false">
      <c r="A13" s="8" t="n">
        <v>45580</v>
      </c>
      <c r="B13" s="5" t="s">
        <v>34</v>
      </c>
      <c r="C13" s="9" t="s">
        <v>29</v>
      </c>
      <c r="D13" s="10" t="n">
        <v>7021</v>
      </c>
      <c r="E13" s="5" t="s">
        <v>35</v>
      </c>
      <c r="F13" s="9" t="s">
        <v>32</v>
      </c>
      <c r="G13" s="11" t="n">
        <f aca="false">'2 контур (2)'!G62</f>
        <v>2.56</v>
      </c>
      <c r="H13" s="12" t="s">
        <v>39</v>
      </c>
      <c r="I13" s="12" t="str">
        <f aca="false">'2 контур (2)'!C62</f>
        <v>1-128</v>
      </c>
      <c r="J13" s="12" t="s">
        <v>33</v>
      </c>
      <c r="K13" s="12"/>
    </row>
    <row r="14" customFormat="false" ht="51.45" hidden="false" customHeight="true" outlineLevel="0" collapsed="false">
      <c r="A14" s="8" t="n">
        <v>45582</v>
      </c>
      <c r="B14" s="20" t="s">
        <v>40</v>
      </c>
      <c r="C14" s="9" t="s">
        <v>22</v>
      </c>
      <c r="D14" s="10" t="n">
        <v>322</v>
      </c>
      <c r="E14" s="5" t="s">
        <v>41</v>
      </c>
      <c r="F14" s="21" t="s">
        <v>42</v>
      </c>
      <c r="G14" s="22" t="s">
        <v>43</v>
      </c>
      <c r="H14" s="12" t="s">
        <v>25</v>
      </c>
      <c r="I14" s="13" t="s">
        <v>44</v>
      </c>
      <c r="J14" s="12" t="s">
        <v>27</v>
      </c>
      <c r="K14" s="12"/>
    </row>
    <row r="15" customFormat="false" ht="51.45" hidden="false" customHeight="true" outlineLevel="0" collapsed="false">
      <c r="A15" s="8" t="n">
        <v>45587</v>
      </c>
      <c r="B15" s="5" t="s">
        <v>34</v>
      </c>
      <c r="C15" s="9" t="s">
        <v>29</v>
      </c>
      <c r="D15" s="10" t="n">
        <v>7021</v>
      </c>
      <c r="E15" s="5" t="s">
        <v>35</v>
      </c>
      <c r="F15" s="9" t="s">
        <v>32</v>
      </c>
      <c r="G15" s="11" t="n">
        <f aca="false">'1 контур (3)'!G62</f>
        <v>3.12</v>
      </c>
      <c r="H15" s="12" t="s">
        <v>38</v>
      </c>
      <c r="I15" s="5" t="str">
        <f aca="false">'1 контур (3)'!C62</f>
        <v>1-78</v>
      </c>
      <c r="J15" s="12" t="s">
        <v>33</v>
      </c>
      <c r="K15" s="12"/>
    </row>
    <row r="16" customFormat="false" ht="51.45" hidden="false" customHeight="true" outlineLevel="0" collapsed="false">
      <c r="A16" s="14" t="n">
        <v>45587</v>
      </c>
      <c r="B16" s="15" t="s">
        <v>28</v>
      </c>
      <c r="C16" s="16" t="s">
        <v>29</v>
      </c>
      <c r="D16" s="15" t="s">
        <v>30</v>
      </c>
      <c r="E16" s="17" t="s">
        <v>31</v>
      </c>
      <c r="F16" s="16" t="s">
        <v>32</v>
      </c>
      <c r="G16" s="18" t="n">
        <f aca="false">барьер2!G71</f>
        <v>6</v>
      </c>
      <c r="H16" s="15" t="str">
        <f aca="false">барьер2!C72</f>
        <v>барьерная дератизация</v>
      </c>
      <c r="I16" s="19" t="str">
        <f aca="false">барьер2!C71</f>
        <v>15000 м2</v>
      </c>
      <c r="J16" s="15" t="s">
        <v>33</v>
      </c>
      <c r="K16" s="15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51.45" hidden="false" customHeight="true" outlineLevel="0" collapsed="false">
      <c r="A17" s="14" t="n">
        <v>45587</v>
      </c>
      <c r="B17" s="5" t="s">
        <v>34</v>
      </c>
      <c r="C17" s="16" t="s">
        <v>29</v>
      </c>
      <c r="D17" s="10" t="n">
        <v>7021</v>
      </c>
      <c r="E17" s="5" t="s">
        <v>35</v>
      </c>
      <c r="F17" s="16" t="s">
        <v>32</v>
      </c>
      <c r="G17" s="18" t="n">
        <f aca="false">барьер2!G73</f>
        <v>5</v>
      </c>
      <c r="H17" s="15" t="s">
        <v>36</v>
      </c>
      <c r="I17" s="19" t="str">
        <f aca="false">барьер2!C71</f>
        <v>15000 м2</v>
      </c>
      <c r="J17" s="15" t="s">
        <v>33</v>
      </c>
      <c r="K17" s="15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51.45" hidden="false" customHeight="true" outlineLevel="0" collapsed="false">
      <c r="A18" s="8" t="n">
        <v>45588</v>
      </c>
      <c r="B18" s="5" t="s">
        <v>34</v>
      </c>
      <c r="C18" s="9" t="s">
        <v>29</v>
      </c>
      <c r="D18" s="10" t="n">
        <v>7021</v>
      </c>
      <c r="E18" s="5" t="s">
        <v>35</v>
      </c>
      <c r="F18" s="9" t="s">
        <v>32</v>
      </c>
      <c r="G18" s="11" t="n">
        <f aca="false">'2 контур (3)'!G62</f>
        <v>2.66</v>
      </c>
      <c r="H18" s="12" t="s">
        <v>39</v>
      </c>
      <c r="I18" s="12" t="str">
        <f aca="false">'2 контур (3)'!C62</f>
        <v>1-133</v>
      </c>
      <c r="J18" s="12" t="s">
        <v>33</v>
      </c>
      <c r="K18" s="12"/>
    </row>
    <row r="19" customFormat="false" ht="51.45" hidden="false" customHeight="true" outlineLevel="0" collapsed="false">
      <c r="A19" s="8" t="n">
        <v>45596</v>
      </c>
      <c r="B19" s="5" t="s">
        <v>21</v>
      </c>
      <c r="C19" s="9" t="s">
        <v>22</v>
      </c>
      <c r="D19" s="10" t="n">
        <v>2956</v>
      </c>
      <c r="E19" s="5" t="s">
        <v>23</v>
      </c>
      <c r="F19" s="9" t="s">
        <v>24</v>
      </c>
      <c r="G19" s="11" t="n">
        <v>14.406</v>
      </c>
      <c r="H19" s="12" t="s">
        <v>25</v>
      </c>
      <c r="I19" s="13" t="s">
        <v>45</v>
      </c>
      <c r="J19" s="12" t="s">
        <v>27</v>
      </c>
      <c r="K19" s="12"/>
    </row>
  </sheetData>
  <mergeCells count="17">
    <mergeCell ref="A1:C1"/>
    <mergeCell ref="D1:I1"/>
    <mergeCell ref="J1:K4"/>
    <mergeCell ref="A2:B2"/>
    <mergeCell ref="D2:I4"/>
    <mergeCell ref="A3:B3"/>
    <mergeCell ref="A4:B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4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"/>
  <sheetViews>
    <sheetView showFormulas="false" showGridLines="true" showRowColHeaders="true" showZeros="true" rightToLeft="false" tabSelected="false" showOutlineSymbols="true" defaultGridColor="true" view="pageBreakPreview" topLeftCell="A76" colorId="64" zoomScale="100" zoomScaleNormal="100" zoomScalePageLayoutView="100" workbookViewId="0">
      <selection pane="topLeft" activeCell="G85" activeCellId="1" sqref="H18:H19 G85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3.3"/>
    <col collapsed="false" customWidth="true" hidden="false" outlineLevel="0" max="2" min="2" style="1" width="14.2"/>
    <col collapsed="false" customWidth="true" hidden="false" outlineLevel="0" max="3" min="3" style="1" width="13.29"/>
    <col collapsed="false" customWidth="true" hidden="false" outlineLevel="0" max="4" min="4" style="1" width="18.36"/>
    <col collapsed="false" customWidth="true" hidden="false" outlineLevel="0" max="5" min="5" style="1" width="14.94"/>
    <col collapsed="false" customWidth="true" hidden="false" outlineLevel="0" max="6" min="6" style="1" width="13.53"/>
    <col collapsed="false" customWidth="true" hidden="false" outlineLevel="0" max="7" min="7" style="1" width="20.27"/>
    <col collapsed="false" customWidth="false" hidden="false" outlineLevel="0" max="1024" min="8" style="1" width="10.46"/>
  </cols>
  <sheetData>
    <row r="1" customFormat="false" ht="13.8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8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13.8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13.8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v>45573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8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4.15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4.15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38.5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8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4.15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38.55" hidden="false" customHeight="true" outlineLevel="0" collapsed="false">
      <c r="A14" s="23" t="s">
        <v>318</v>
      </c>
      <c r="B14" s="141" t="s">
        <v>319</v>
      </c>
      <c r="C14" s="141" t="s">
        <v>320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56.7" hidden="false" customHeight="true" outlineLevel="0" collapsed="false">
      <c r="A15" s="143" t="s">
        <v>325</v>
      </c>
      <c r="B15" s="5" t="s">
        <v>75</v>
      </c>
      <c r="C15" s="5" t="s">
        <v>75</v>
      </c>
      <c r="D15" s="5" t="s">
        <v>75</v>
      </c>
      <c r="E15" s="144" t="s">
        <v>75</v>
      </c>
      <c r="F15" s="7" t="s">
        <v>75</v>
      </c>
      <c r="G15" s="7"/>
    </row>
    <row r="16" customFormat="false" ht="14.15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8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8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8" hidden="false" customHeight="false" outlineLevel="0" collapsed="false">
      <c r="A19" s="9" t="s">
        <v>330</v>
      </c>
      <c r="B19" s="5" t="str">
        <f aca="false">F15</f>
        <v>-</v>
      </c>
      <c r="C19" s="139"/>
      <c r="D19" s="139"/>
      <c r="E19" s="139"/>
      <c r="F19" s="139"/>
      <c r="G19" s="139"/>
    </row>
    <row r="20" customFormat="false" ht="13.8" hidden="false" customHeight="false" outlineLevel="0" collapsed="false">
      <c r="A20" s="9" t="s">
        <v>331</v>
      </c>
      <c r="B20" s="5" t="s">
        <v>75</v>
      </c>
      <c r="C20" s="139"/>
      <c r="D20" s="139"/>
      <c r="E20" s="139"/>
      <c r="F20" s="139"/>
      <c r="G20" s="139"/>
    </row>
    <row r="21" customFormat="false" ht="14.15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4.15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4.15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4.15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8" hidden="false" customHeight="false" outlineLevel="0" collapsed="false">
      <c r="A25" s="128" t="s">
        <v>336</v>
      </c>
      <c r="B25" s="129"/>
      <c r="C25" s="129"/>
      <c r="D25" s="129"/>
      <c r="E25" s="129"/>
      <c r="F25" s="129"/>
      <c r="G25" s="130"/>
    </row>
    <row r="26" customFormat="false" ht="14.15" hidden="false" customHeight="true" outlineLevel="0" collapsed="false">
      <c r="A26" s="140" t="s">
        <v>337</v>
      </c>
      <c r="B26" s="140"/>
      <c r="C26" s="140"/>
      <c r="D26" s="140"/>
      <c r="E26" s="140"/>
      <c r="F26" s="140"/>
      <c r="G26" s="140"/>
    </row>
    <row r="27" customFormat="false" ht="38.55" hidden="false" customHeight="true" outlineLevel="0" collapsed="false">
      <c r="A27" s="141" t="s">
        <v>338</v>
      </c>
      <c r="B27" s="9" t="s">
        <v>339</v>
      </c>
      <c r="C27" s="9" t="s">
        <v>340</v>
      </c>
      <c r="D27" s="9" t="s">
        <v>341</v>
      </c>
      <c r="E27" s="9" t="s">
        <v>342</v>
      </c>
      <c r="F27" s="9" t="s">
        <v>343</v>
      </c>
      <c r="G27" s="9" t="s">
        <v>344</v>
      </c>
    </row>
    <row r="28" customFormat="false" ht="14.15" hidden="false" customHeight="false" outlineLevel="0" collapsed="false">
      <c r="A28" s="5" t="n">
        <v>13</v>
      </c>
      <c r="B28" s="5" t="n">
        <v>3</v>
      </c>
      <c r="C28" s="5" t="s">
        <v>75</v>
      </c>
      <c r="D28" s="5" t="s">
        <v>75</v>
      </c>
      <c r="E28" s="5" t="s">
        <v>75</v>
      </c>
      <c r="F28" s="5" t="s">
        <v>75</v>
      </c>
      <c r="G28" s="5" t="s">
        <v>75</v>
      </c>
    </row>
    <row r="29" customFormat="false" ht="14.15" hidden="false" customHeight="false" outlineLevel="0" collapsed="false">
      <c r="A29" s="5" t="n">
        <v>16</v>
      </c>
      <c r="B29" s="5" t="n">
        <v>6</v>
      </c>
      <c r="C29" s="5" t="s">
        <v>75</v>
      </c>
      <c r="D29" s="5" t="s">
        <v>75</v>
      </c>
      <c r="E29" s="5" t="s">
        <v>75</v>
      </c>
      <c r="F29" s="5" t="s">
        <v>75</v>
      </c>
      <c r="G29" s="5" t="s">
        <v>75</v>
      </c>
    </row>
    <row r="30" customFormat="false" ht="14.15" hidden="false" customHeight="false" outlineLevel="0" collapsed="false">
      <c r="A30" s="5" t="n">
        <v>18</v>
      </c>
      <c r="B30" s="5" t="n">
        <v>2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4.15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13.8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14.15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4.15" hidden="false" customHeight="false" outlineLevel="0" collapsed="false">
      <c r="A34" s="9" t="str">
        <f aca="false">B27</f>
        <v>Мошка</v>
      </c>
      <c r="B34" s="5" t="n">
        <f aca="false">SUM(B28:B30)</f>
        <v>11</v>
      </c>
      <c r="C34" s="102"/>
      <c r="D34" s="102"/>
      <c r="E34" s="102"/>
      <c r="F34" s="102"/>
      <c r="G34" s="102"/>
    </row>
    <row r="35" customFormat="false" ht="13.8" hidden="false" customHeight="false" outlineLevel="0" collapsed="false">
      <c r="A35" s="9" t="s">
        <v>340</v>
      </c>
      <c r="B35" s="5" t="n">
        <f aca="false">SUM(C28:C30)</f>
        <v>0</v>
      </c>
      <c r="C35" s="102"/>
      <c r="D35" s="102"/>
      <c r="E35" s="102"/>
      <c r="F35" s="102"/>
      <c r="G35" s="102"/>
    </row>
    <row r="36" customFormat="false" ht="14.15" hidden="false" customHeight="false" outlineLevel="0" collapsed="false">
      <c r="A36" s="9" t="s">
        <v>341</v>
      </c>
      <c r="B36" s="5" t="n">
        <f aca="false">SUM(D28:D30)</f>
        <v>0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342</v>
      </c>
      <c r="B37" s="5" t="n">
        <f aca="false">SUM(E28:E30)</f>
        <v>0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343</v>
      </c>
      <c r="B38" s="5" t="n">
        <f aca="false">SUM(F28:F30)</f>
        <v>0</v>
      </c>
      <c r="C38" s="148"/>
      <c r="D38" s="148"/>
      <c r="E38" s="148"/>
      <c r="F38" s="148"/>
      <c r="G38" s="102"/>
    </row>
    <row r="39" customFormat="false" ht="14.15" hidden="false" customHeight="false" outlineLevel="0" collapsed="false">
      <c r="A39" s="9" t="s">
        <v>344</v>
      </c>
      <c r="B39" s="5" t="n">
        <f aca="false">SUM(G28:G30)</f>
        <v>0</v>
      </c>
      <c r="C39" s="148"/>
      <c r="D39" s="148"/>
      <c r="E39" s="148"/>
      <c r="F39" s="148"/>
      <c r="G39" s="102"/>
    </row>
    <row r="40" customFormat="false" ht="13.8" hidden="false" customHeight="false" outlineLevel="0" collapsed="false">
      <c r="A40" s="9" t="s">
        <v>331</v>
      </c>
      <c r="B40" s="5" t="n">
        <f aca="false">SUM(B35:B39)</f>
        <v>0</v>
      </c>
      <c r="C40" s="148"/>
      <c r="D40" s="148"/>
      <c r="E40" s="148"/>
      <c r="F40" s="148"/>
      <c r="G40" s="102"/>
    </row>
    <row r="41" customFormat="false" ht="14.15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4.15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4.15" hidden="false" customHeight="true" outlineLevel="0" collapsed="false">
      <c r="A43" s="143" t="s">
        <v>346</v>
      </c>
      <c r="B43" s="143"/>
      <c r="C43" s="143"/>
      <c r="D43" s="143"/>
      <c r="E43" s="143"/>
      <c r="F43" s="143"/>
      <c r="G43" s="143"/>
    </row>
    <row r="44" customFormat="false" ht="24.6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26.85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4.15" hidden="false" customHeight="false" outlineLevel="0" collapsed="false">
      <c r="A46" s="149" t="n">
        <v>7</v>
      </c>
      <c r="B46" s="149" t="n">
        <v>5</v>
      </c>
      <c r="C46" s="149" t="n">
        <v>1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4.15" hidden="false" customHeight="false" outlineLevel="0" collapsed="false">
      <c r="A47" s="149" t="n">
        <v>8</v>
      </c>
      <c r="B47" s="149" t="n">
        <v>9</v>
      </c>
      <c r="C47" s="149" t="n">
        <v>6</v>
      </c>
      <c r="D47" s="149" t="s">
        <v>75</v>
      </c>
      <c r="E47" s="149" t="s">
        <v>75</v>
      </c>
      <c r="F47" s="149" t="s">
        <v>75</v>
      </c>
      <c r="G47" s="149" t="s">
        <v>75</v>
      </c>
    </row>
    <row r="48" customFormat="false" ht="14.15" hidden="false" customHeight="false" outlineLevel="0" collapsed="false">
      <c r="A48" s="149" t="n">
        <v>18</v>
      </c>
      <c r="B48" s="149" t="n">
        <v>16</v>
      </c>
      <c r="C48" s="149" t="n">
        <v>1</v>
      </c>
      <c r="D48" s="149" t="s">
        <v>75</v>
      </c>
      <c r="E48" s="149" t="s">
        <v>75</v>
      </c>
      <c r="F48" s="149" t="s">
        <v>75</v>
      </c>
      <c r="G48" s="149" t="s">
        <v>75</v>
      </c>
    </row>
    <row r="49" customFormat="false" ht="39.55" hidden="false" customHeight="false" outlineLevel="0" collapsed="false">
      <c r="A49" s="150" t="s">
        <v>326</v>
      </c>
      <c r="B49" s="139"/>
      <c r="C49" s="151"/>
      <c r="D49" s="151"/>
      <c r="E49" s="151"/>
      <c r="F49" s="151"/>
      <c r="G49" s="151"/>
    </row>
    <row r="50" customFormat="false" ht="13.8" hidden="false" customHeight="false" outlineLevel="0" collapsed="false">
      <c r="A50" s="141" t="s">
        <v>327</v>
      </c>
      <c r="B50" s="141" t="s">
        <v>328</v>
      </c>
      <c r="C50" s="139"/>
      <c r="D50" s="139"/>
      <c r="E50" s="139"/>
      <c r="F50" s="139"/>
      <c r="G50" s="139"/>
    </row>
    <row r="51" customFormat="false" ht="13.8" hidden="false" customHeight="true" outlineLevel="0" collapsed="false">
      <c r="A51" s="152" t="s">
        <v>355</v>
      </c>
      <c r="B51" s="152"/>
      <c r="C51" s="139"/>
      <c r="D51" s="139"/>
      <c r="E51" s="139"/>
      <c r="F51" s="139"/>
      <c r="G51" s="139"/>
    </row>
    <row r="52" customFormat="false" ht="14.15" hidden="false" customHeight="false" outlineLevel="0" collapsed="false">
      <c r="A52" s="9" t="s">
        <v>349</v>
      </c>
      <c r="B52" s="5" t="n">
        <f aca="false">SUM(B46:B48)</f>
        <v>30</v>
      </c>
      <c r="C52" s="139"/>
      <c r="D52" s="139"/>
      <c r="E52" s="139"/>
      <c r="F52" s="139"/>
      <c r="G52" s="139"/>
    </row>
    <row r="53" customFormat="false" ht="14.15" hidden="false" customHeight="false" outlineLevel="0" collapsed="false">
      <c r="A53" s="9" t="s">
        <v>350</v>
      </c>
      <c r="B53" s="5" t="n">
        <f aca="false">SUM(C46:C48)</f>
        <v>8</v>
      </c>
      <c r="C53" s="139"/>
      <c r="D53" s="139"/>
      <c r="E53" s="139"/>
      <c r="F53" s="139"/>
      <c r="G53" s="139"/>
    </row>
    <row r="54" customFormat="false" ht="14.15" hidden="false" customHeight="false" outlineLevel="0" collapsed="false">
      <c r="A54" s="9" t="str">
        <f aca="false">D45</f>
        <v>Златоглазки</v>
      </c>
      <c r="B54" s="5" t="n">
        <f aca="false">SUM(D46:D48)</f>
        <v>0</v>
      </c>
      <c r="C54" s="139"/>
      <c r="D54" s="139"/>
      <c r="E54" s="139"/>
      <c r="F54" s="139"/>
      <c r="G54" s="139"/>
    </row>
    <row r="55" customFormat="false" ht="14.15" hidden="false" customHeight="false" outlineLevel="0" collapsed="false">
      <c r="A55" s="9" t="str">
        <f aca="false">E45</f>
        <v>Комары</v>
      </c>
      <c r="B55" s="5" t="n">
        <f aca="false">SUM(E46:E48)</f>
        <v>0</v>
      </c>
      <c r="C55" s="139"/>
      <c r="D55" s="139"/>
      <c r="E55" s="139"/>
      <c r="F55" s="139"/>
      <c r="G55" s="139"/>
    </row>
    <row r="56" customFormat="false" ht="14.15" hidden="false" customHeight="false" outlineLevel="0" collapsed="false">
      <c r="A56" s="9" t="str">
        <f aca="false">F45</f>
        <v>Осы</v>
      </c>
      <c r="B56" s="5" t="n">
        <f aca="false">SUM(F46:F48)</f>
        <v>0</v>
      </c>
      <c r="C56" s="139"/>
      <c r="D56" s="139"/>
      <c r="E56" s="139"/>
      <c r="F56" s="139"/>
      <c r="G56" s="139"/>
    </row>
    <row r="57" customFormat="false" ht="14.15" hidden="false" customHeight="false" outlineLevel="0" collapsed="false">
      <c r="A57" s="9" t="str">
        <f aca="false">G45</f>
        <v>Пищевая моль</v>
      </c>
      <c r="B57" s="5" t="n">
        <f aca="false">SUM(G46:G48)</f>
        <v>0</v>
      </c>
      <c r="C57" s="139"/>
      <c r="D57" s="139"/>
      <c r="E57" s="139"/>
      <c r="F57" s="139"/>
      <c r="G57" s="139"/>
    </row>
    <row r="58" customFormat="false" ht="14.15" hidden="false" customHeight="true" outlineLevel="0" collapsed="false">
      <c r="A58" s="145" t="s">
        <v>335</v>
      </c>
      <c r="B58" s="145"/>
      <c r="C58" s="145"/>
      <c r="D58" s="145"/>
      <c r="E58" s="145"/>
      <c r="F58" s="145"/>
      <c r="G58" s="145"/>
    </row>
    <row r="59" customFormat="false" ht="14.15" hidden="false" customHeight="true" outlineLevel="0" collapsed="false">
      <c r="A59" s="2" t="s">
        <v>356</v>
      </c>
      <c r="B59" s="2"/>
      <c r="C59" s="129"/>
      <c r="D59" s="129"/>
      <c r="E59" s="129"/>
      <c r="F59" s="129"/>
      <c r="G59" s="130"/>
    </row>
    <row r="60" customFormat="false" ht="14.15" hidden="false" customHeight="true" outlineLevel="0" collapsed="false">
      <c r="A60" s="140" t="s">
        <v>357</v>
      </c>
      <c r="B60" s="140"/>
      <c r="C60" s="140"/>
      <c r="D60" s="140"/>
      <c r="E60" s="140"/>
      <c r="F60" s="140"/>
      <c r="G60" s="140"/>
    </row>
    <row r="61" customFormat="false" ht="26.85" hidden="false" customHeight="false" outlineLevel="0" collapsed="false">
      <c r="A61" s="141" t="s">
        <v>358</v>
      </c>
      <c r="B61" s="141" t="s">
        <v>349</v>
      </c>
      <c r="C61" s="141" t="s">
        <v>350</v>
      </c>
      <c r="D61" s="141" t="s">
        <v>351</v>
      </c>
      <c r="E61" s="141" t="s">
        <v>352</v>
      </c>
      <c r="F61" s="141" t="s">
        <v>353</v>
      </c>
      <c r="G61" s="141" t="s">
        <v>354</v>
      </c>
    </row>
    <row r="62" customFormat="false" ht="14.15" hidden="false" customHeight="false" outlineLevel="0" collapsed="false">
      <c r="A62" s="5" t="n">
        <v>25</v>
      </c>
      <c r="B62" s="149" t="n">
        <v>2</v>
      </c>
      <c r="C62" s="5" t="s">
        <v>75</v>
      </c>
      <c r="D62" s="5" t="s">
        <v>75</v>
      </c>
      <c r="E62" s="5" t="s">
        <v>75</v>
      </c>
      <c r="F62" s="5" t="s">
        <v>75</v>
      </c>
      <c r="G62" s="5" t="s">
        <v>75</v>
      </c>
    </row>
    <row r="63" customFormat="false" ht="14.15" hidden="false" customHeight="false" outlineLevel="0" collapsed="false">
      <c r="A63" s="5" t="n">
        <v>47</v>
      </c>
      <c r="B63" s="149" t="n">
        <v>7</v>
      </c>
      <c r="C63" s="5" t="s">
        <v>75</v>
      </c>
      <c r="D63" s="5" t="s">
        <v>75</v>
      </c>
      <c r="E63" s="5" t="s">
        <v>75</v>
      </c>
      <c r="F63" s="5" t="s">
        <v>75</v>
      </c>
      <c r="G63" s="5" t="s">
        <v>75</v>
      </c>
    </row>
    <row r="64" customFormat="false" ht="14.15" hidden="false" customHeight="false" outlineLevel="0" collapsed="false">
      <c r="A64" s="5" t="n">
        <v>48</v>
      </c>
      <c r="B64" s="149" t="n">
        <v>4</v>
      </c>
      <c r="C64" s="5" t="s">
        <v>75</v>
      </c>
      <c r="D64" s="5" t="s">
        <v>75</v>
      </c>
      <c r="E64" s="5" t="s">
        <v>75</v>
      </c>
      <c r="F64" s="5" t="s">
        <v>75</v>
      </c>
      <c r="G64" s="5" t="s">
        <v>75</v>
      </c>
    </row>
    <row r="65" customFormat="false" ht="14.15" hidden="false" customHeight="false" outlineLevel="0" collapsed="false">
      <c r="A65" s="5" t="n">
        <v>13</v>
      </c>
      <c r="B65" s="149" t="n">
        <v>11</v>
      </c>
      <c r="C65" s="5" t="s">
        <v>75</v>
      </c>
      <c r="D65" s="5" t="s">
        <v>75</v>
      </c>
      <c r="E65" s="5" t="s">
        <v>75</v>
      </c>
      <c r="F65" s="5" t="s">
        <v>75</v>
      </c>
      <c r="G65" s="5" t="s">
        <v>75</v>
      </c>
    </row>
    <row r="66" customFormat="false" ht="14.15" hidden="false" customHeight="false" outlineLevel="0" collapsed="false">
      <c r="A66" s="5" t="n">
        <v>32</v>
      </c>
      <c r="B66" s="149" t="n">
        <v>4</v>
      </c>
      <c r="C66" s="5" t="s">
        <v>75</v>
      </c>
      <c r="D66" s="5" t="s">
        <v>75</v>
      </c>
      <c r="E66" s="5" t="s">
        <v>75</v>
      </c>
      <c r="F66" s="5" t="s">
        <v>75</v>
      </c>
      <c r="G66" s="5" t="s">
        <v>75</v>
      </c>
    </row>
    <row r="67" customFormat="false" ht="14.15" hidden="false" customHeight="true" outlineLevel="0" collapsed="false">
      <c r="A67" s="145" t="s">
        <v>326</v>
      </c>
      <c r="B67" s="145" t="n">
        <v>3</v>
      </c>
      <c r="C67" s="145"/>
      <c r="D67" s="145"/>
      <c r="E67" s="145"/>
      <c r="F67" s="145"/>
      <c r="G67" s="145"/>
    </row>
    <row r="68" customFormat="false" ht="14.15" hidden="false" customHeight="true" outlineLevel="0" collapsed="false">
      <c r="A68" s="141" t="s">
        <v>327</v>
      </c>
      <c r="B68" s="141" t="s">
        <v>328</v>
      </c>
      <c r="C68" s="102"/>
      <c r="D68" s="102"/>
      <c r="E68" s="102"/>
      <c r="F68" s="102"/>
      <c r="G68" s="102"/>
    </row>
    <row r="69" customFormat="false" ht="14.15" hidden="false" customHeight="true" outlineLevel="0" collapsed="false">
      <c r="A69" s="153" t="s">
        <v>355</v>
      </c>
      <c r="B69" s="153"/>
      <c r="C69" s="102"/>
      <c r="D69" s="102"/>
      <c r="E69" s="102"/>
      <c r="F69" s="102"/>
      <c r="G69" s="102"/>
    </row>
    <row r="70" customFormat="false" ht="14.15" hidden="false" customHeight="false" outlineLevel="0" collapsed="false">
      <c r="A70" s="9" t="s">
        <v>349</v>
      </c>
      <c r="B70" s="5" t="n">
        <f aca="false">SUM(B62:B66)</f>
        <v>28</v>
      </c>
      <c r="C70" s="102"/>
      <c r="D70" s="102"/>
      <c r="E70" s="102"/>
      <c r="F70" s="102"/>
      <c r="G70" s="102"/>
    </row>
    <row r="71" customFormat="false" ht="14.15" hidden="false" customHeight="false" outlineLevel="0" collapsed="false">
      <c r="A71" s="9" t="s">
        <v>350</v>
      </c>
      <c r="B71" s="5" t="n">
        <f aca="false">SUM(C62:C66)</f>
        <v>0</v>
      </c>
      <c r="C71" s="102"/>
      <c r="D71" s="102"/>
      <c r="E71" s="102"/>
      <c r="F71" s="102"/>
      <c r="G71" s="102"/>
    </row>
    <row r="72" customFormat="false" ht="14.15" hidden="false" customHeight="false" outlineLevel="0" collapsed="false">
      <c r="A72" s="9" t="str">
        <f aca="false">D61</f>
        <v>Златоглазки</v>
      </c>
      <c r="B72" s="5" t="n">
        <f aca="false">SUM(D62:D66)</f>
        <v>0</v>
      </c>
      <c r="C72" s="102"/>
      <c r="D72" s="102"/>
      <c r="E72" s="102"/>
      <c r="F72" s="102"/>
      <c r="G72" s="102"/>
    </row>
    <row r="73" customFormat="false" ht="14.15" hidden="false" customHeight="false" outlineLevel="0" collapsed="false">
      <c r="A73" s="9" t="str">
        <f aca="false">E61</f>
        <v>Комары</v>
      </c>
      <c r="B73" s="5" t="n">
        <f aca="false">SUM(E62:E66)</f>
        <v>0</v>
      </c>
      <c r="C73" s="102"/>
      <c r="D73" s="102"/>
      <c r="E73" s="102"/>
      <c r="F73" s="102"/>
      <c r="G73" s="102"/>
    </row>
    <row r="74" customFormat="false" ht="14.15" hidden="false" customHeight="false" outlineLevel="0" collapsed="false">
      <c r="A74" s="9" t="str">
        <f aca="false">F61</f>
        <v>Осы</v>
      </c>
      <c r="B74" s="5" t="n">
        <f aca="false">SUM(F62:F66)</f>
        <v>0</v>
      </c>
      <c r="C74" s="102"/>
      <c r="D74" s="102"/>
      <c r="E74" s="102"/>
      <c r="F74" s="102"/>
      <c r="G74" s="102"/>
    </row>
    <row r="75" customFormat="false" ht="14.15" hidden="false" customHeight="false" outlineLevel="0" collapsed="false">
      <c r="A75" s="9" t="str">
        <f aca="false">G61</f>
        <v>Пищевая моль</v>
      </c>
      <c r="B75" s="5" t="n">
        <f aca="false">SUM(G62:G66)</f>
        <v>0</v>
      </c>
      <c r="C75" s="102"/>
      <c r="D75" s="102"/>
      <c r="E75" s="102"/>
      <c r="F75" s="102"/>
      <c r="G75" s="102"/>
    </row>
    <row r="76" customFormat="false" ht="14.15" hidden="false" customHeight="true" outlineLevel="0" collapsed="false">
      <c r="A76" s="143" t="s">
        <v>75</v>
      </c>
      <c r="B76" s="154"/>
      <c r="C76" s="154"/>
      <c r="D76" s="154"/>
      <c r="E76" s="154"/>
      <c r="F76" s="154"/>
      <c r="G76" s="155"/>
    </row>
    <row r="77" customFormat="false" ht="14.15" hidden="false" customHeight="true" outlineLevel="0" collapsed="false">
      <c r="A77" s="145" t="s">
        <v>335</v>
      </c>
      <c r="B77" s="145"/>
      <c r="C77" s="145"/>
      <c r="D77" s="145"/>
      <c r="E77" s="145"/>
      <c r="F77" s="145"/>
      <c r="G77" s="145"/>
    </row>
    <row r="78" customFormat="false" ht="14.15" hidden="false" customHeight="true" outlineLevel="0" collapsed="false">
      <c r="A78" s="143" t="s">
        <v>359</v>
      </c>
      <c r="B78" s="143"/>
      <c r="C78" s="143"/>
      <c r="D78" s="143"/>
      <c r="E78" s="143"/>
      <c r="F78" s="143"/>
      <c r="G78" s="143"/>
    </row>
    <row r="79" customFormat="false" ht="14.15" hidden="false" customHeight="true" outlineLevel="0" collapsed="false">
      <c r="A79" s="156" t="s">
        <v>360</v>
      </c>
      <c r="B79" s="156"/>
      <c r="C79" s="156"/>
      <c r="D79" s="156"/>
      <c r="E79" s="156"/>
      <c r="F79" s="156"/>
      <c r="G79" s="156"/>
    </row>
    <row r="80" customFormat="false" ht="24.6" hidden="false" customHeight="true" outlineLevel="0" collapsed="false">
      <c r="A80" s="143" t="s">
        <v>361</v>
      </c>
      <c r="B80" s="143"/>
      <c r="C80" s="143"/>
      <c r="D80" s="143"/>
      <c r="E80" s="143"/>
      <c r="F80" s="143"/>
      <c r="G80" s="143"/>
    </row>
    <row r="81" customFormat="false" ht="14.15" hidden="false" customHeight="true" outlineLevel="0" collapsed="false">
      <c r="A81" s="140" t="s">
        <v>362</v>
      </c>
      <c r="B81" s="140"/>
      <c r="C81" s="140"/>
      <c r="D81" s="140"/>
      <c r="E81" s="140"/>
      <c r="F81" s="140"/>
      <c r="G81" s="140"/>
    </row>
    <row r="82" customFormat="false" ht="47" hidden="false" customHeight="true" outlineLevel="0" collapsed="false">
      <c r="A82" s="141" t="s">
        <v>363</v>
      </c>
      <c r="B82" s="141"/>
      <c r="C82" s="141" t="s">
        <v>364</v>
      </c>
      <c r="D82" s="141" t="s">
        <v>50</v>
      </c>
      <c r="E82" s="141" t="s">
        <v>365</v>
      </c>
      <c r="F82" s="141"/>
      <c r="G82" s="141" t="s">
        <v>366</v>
      </c>
    </row>
    <row r="83" customFormat="false" ht="14.15" hidden="false" customHeight="true" outlineLevel="0" collapsed="false">
      <c r="A83" s="7" t="s">
        <v>367</v>
      </c>
      <c r="B83" s="7"/>
      <c r="C83" s="157" t="s">
        <v>368</v>
      </c>
      <c r="D83" s="7" t="s">
        <v>369</v>
      </c>
      <c r="E83" s="7" t="s">
        <v>370</v>
      </c>
      <c r="F83" s="7"/>
      <c r="G83" s="158" t="n">
        <f aca="false">92*0.002</f>
        <v>0.184</v>
      </c>
    </row>
    <row r="84" customFormat="false" ht="26.85" hidden="false" customHeight="true" outlineLevel="0" collapsed="false">
      <c r="A84" s="7"/>
      <c r="B84" s="7"/>
      <c r="C84" s="27" t="s">
        <v>25</v>
      </c>
      <c r="D84" s="7"/>
      <c r="E84" s="7"/>
      <c r="F84" s="7"/>
      <c r="G84" s="158"/>
    </row>
    <row r="85" customFormat="false" ht="13.8" hidden="false" customHeight="true" outlineLevel="0" collapsed="false">
      <c r="A85" s="2" t="s">
        <v>371</v>
      </c>
      <c r="B85" s="2"/>
      <c r="C85" s="159" t="s">
        <v>75</v>
      </c>
      <c r="D85" s="160" t="s">
        <v>75</v>
      </c>
      <c r="E85" s="7" t="s">
        <v>75</v>
      </c>
      <c r="F85" s="7"/>
      <c r="G85" s="161" t="s">
        <v>75</v>
      </c>
    </row>
    <row r="86" customFormat="false" ht="38.55" hidden="false" customHeight="true" outlineLevel="0" collapsed="false">
      <c r="A86" s="2"/>
      <c r="B86" s="2"/>
      <c r="C86" s="5" t="s">
        <v>75</v>
      </c>
      <c r="D86" s="160"/>
      <c r="E86" s="7"/>
      <c r="F86" s="7"/>
      <c r="G86" s="161"/>
    </row>
    <row r="87" customFormat="false" ht="13.8" hidden="false" customHeight="true" outlineLevel="0" collapsed="false">
      <c r="A87" s="2" t="s">
        <v>356</v>
      </c>
      <c r="B87" s="2"/>
      <c r="C87" s="162" t="s">
        <v>372</v>
      </c>
      <c r="D87" s="5" t="s">
        <v>75</v>
      </c>
      <c r="E87" s="7" t="s">
        <v>75</v>
      </c>
      <c r="F87" s="7"/>
      <c r="G87" s="5" t="s">
        <v>75</v>
      </c>
    </row>
    <row r="88" customFormat="false" ht="13.8" hidden="false" customHeight="true" outlineLevel="0" collapsed="false">
      <c r="A88" s="7" t="s">
        <v>373</v>
      </c>
      <c r="B88" s="7"/>
      <c r="C88" s="162" t="s">
        <v>75</v>
      </c>
      <c r="D88" s="7" t="s">
        <v>75</v>
      </c>
      <c r="E88" s="7" t="s">
        <v>75</v>
      </c>
      <c r="F88" s="7"/>
      <c r="G88" s="7" t="s">
        <v>75</v>
      </c>
    </row>
    <row r="89" customFormat="false" ht="13.8" hidden="false" customHeight="true" outlineLevel="0" collapsed="false">
      <c r="A89" s="7"/>
      <c r="B89" s="7"/>
      <c r="C89" s="162" t="s">
        <v>75</v>
      </c>
      <c r="D89" s="7"/>
      <c r="E89" s="7"/>
      <c r="F89" s="7"/>
      <c r="G89" s="7"/>
    </row>
    <row r="90" customFormat="false" ht="14.15" hidden="false" customHeight="true" outlineLevel="0" collapsed="false">
      <c r="A90" s="2" t="s">
        <v>374</v>
      </c>
      <c r="B90" s="2"/>
      <c r="C90" s="27" t="s">
        <v>75</v>
      </c>
      <c r="D90" s="152" t="s">
        <v>75</v>
      </c>
      <c r="E90" s="152" t="s">
        <v>75</v>
      </c>
      <c r="F90" s="152"/>
      <c r="G90" s="152" t="s">
        <v>75</v>
      </c>
    </row>
    <row r="91" customFormat="false" ht="13.8" hidden="false" customHeight="true" outlineLevel="0" collapsed="false">
      <c r="A91" s="2"/>
      <c r="B91" s="2"/>
      <c r="C91" s="27" t="s">
        <v>75</v>
      </c>
      <c r="D91" s="152"/>
      <c r="E91" s="152"/>
      <c r="F91" s="152"/>
      <c r="G91" s="152"/>
    </row>
    <row r="92" customFormat="false" ht="18.65" hidden="false" customHeight="true" outlineLevel="0" collapsed="false">
      <c r="A92" s="163" t="s">
        <v>375</v>
      </c>
      <c r="B92" s="163"/>
      <c r="C92" s="152" t="s">
        <v>75</v>
      </c>
      <c r="D92" s="152" t="s">
        <v>75</v>
      </c>
      <c r="E92" s="152" t="s">
        <v>75</v>
      </c>
      <c r="F92" s="152"/>
      <c r="G92" s="152" t="s">
        <v>75</v>
      </c>
    </row>
    <row r="93" customFormat="false" ht="12.65" hidden="false" customHeight="true" outlineLevel="0" collapsed="false">
      <c r="A93" s="163"/>
      <c r="B93" s="163"/>
      <c r="C93" s="152"/>
      <c r="D93" s="152"/>
      <c r="E93" s="152"/>
      <c r="F93" s="152"/>
      <c r="G93" s="152"/>
    </row>
    <row r="94" customFormat="false" ht="28.35" hidden="false" customHeight="true" outlineLevel="0" collapsed="false">
      <c r="A94" s="152" t="s">
        <v>376</v>
      </c>
      <c r="B94" s="152"/>
      <c r="C94" s="27" t="s">
        <v>377</v>
      </c>
      <c r="D94" s="152" t="s">
        <v>378</v>
      </c>
      <c r="E94" s="152" t="s">
        <v>75</v>
      </c>
      <c r="F94" s="152"/>
      <c r="G94" s="152" t="n">
        <v>42</v>
      </c>
    </row>
    <row r="95" customFormat="false" ht="29.1" hidden="false" customHeight="true" outlineLevel="0" collapsed="false">
      <c r="A95" s="152"/>
      <c r="B95" s="152"/>
      <c r="C95" s="27" t="s">
        <v>25</v>
      </c>
      <c r="D95" s="152"/>
      <c r="E95" s="152"/>
      <c r="F95" s="152"/>
      <c r="G95" s="152"/>
    </row>
    <row r="96" customFormat="false" ht="14.15" hidden="false" customHeight="true" outlineLevel="0" collapsed="false">
      <c r="A96" s="140" t="s">
        <v>379</v>
      </c>
      <c r="B96" s="140"/>
      <c r="C96" s="140"/>
      <c r="D96" s="140"/>
      <c r="E96" s="140"/>
      <c r="F96" s="140"/>
      <c r="G96" s="140"/>
    </row>
    <row r="97" customFormat="false" ht="14.15" hidden="false" customHeight="true" outlineLevel="0" collapsed="false">
      <c r="A97" s="143" t="s">
        <v>380</v>
      </c>
      <c r="B97" s="143"/>
      <c r="C97" s="143"/>
      <c r="D97" s="143"/>
      <c r="E97" s="143"/>
      <c r="F97" s="7" t="s">
        <v>75</v>
      </c>
      <c r="G97" s="7"/>
    </row>
    <row r="98" customFormat="false" ht="14.15" hidden="false" customHeight="true" outlineLevel="0" collapsed="false">
      <c r="A98" s="143" t="s">
        <v>381</v>
      </c>
      <c r="B98" s="143"/>
      <c r="C98" s="143"/>
      <c r="D98" s="143"/>
      <c r="E98" s="143"/>
      <c r="F98" s="7" t="str">
        <f aca="false">F97</f>
        <v>-</v>
      </c>
      <c r="G98" s="7"/>
    </row>
    <row r="99" customFormat="false" ht="14.15" hidden="false" customHeight="true" outlineLevel="0" collapsed="false">
      <c r="A99" s="164" t="s">
        <v>382</v>
      </c>
      <c r="B99" s="164"/>
      <c r="C99" s="164"/>
      <c r="D99" s="164"/>
      <c r="E99" s="164"/>
      <c r="F99" s="7" t="s">
        <v>75</v>
      </c>
      <c r="G99" s="7"/>
    </row>
    <row r="100" customFormat="false" ht="14.15" hidden="false" customHeight="true" outlineLevel="0" collapsed="false">
      <c r="A100" s="143" t="s">
        <v>383</v>
      </c>
      <c r="B100" s="143"/>
      <c r="C100" s="143"/>
      <c r="D100" s="143"/>
      <c r="E100" s="143"/>
      <c r="F100" s="97" t="s">
        <v>384</v>
      </c>
      <c r="G100" s="97"/>
    </row>
    <row r="101" customFormat="false" ht="14.15" hidden="false" customHeight="false" outlineLevel="0" collapsed="false">
      <c r="A101" s="165" t="s">
        <v>385</v>
      </c>
      <c r="B101" s="139"/>
      <c r="C101" s="139"/>
      <c r="D101" s="139"/>
      <c r="E101" s="139"/>
      <c r="F101" s="139"/>
      <c r="G101" s="139"/>
    </row>
    <row r="102" customFormat="false" ht="26.85" hidden="false" customHeight="true" outlineLevel="0" collapsed="false">
      <c r="A102" s="9" t="s">
        <v>386</v>
      </c>
      <c r="B102" s="9"/>
      <c r="C102" s="9"/>
      <c r="D102" s="9"/>
      <c r="E102" s="9"/>
      <c r="F102" s="9"/>
      <c r="G102" s="9"/>
    </row>
    <row r="103" customFormat="false" ht="13.8" hidden="false" customHeight="true" outlineLevel="0" collapsed="false">
      <c r="A103" s="97" t="s">
        <v>387</v>
      </c>
      <c r="B103" s="97"/>
      <c r="C103" s="97"/>
      <c r="D103" s="97" t="s">
        <v>388</v>
      </c>
      <c r="E103" s="97"/>
      <c r="F103" s="97"/>
      <c r="G103" s="97"/>
    </row>
    <row r="104" customFormat="false" ht="13.8" hidden="false" customHeight="false" outlineLevel="0" collapsed="false">
      <c r="A104" s="97"/>
      <c r="B104" s="97"/>
      <c r="C104" s="97"/>
      <c r="D104" s="97"/>
      <c r="E104" s="97"/>
      <c r="F104" s="97"/>
      <c r="G104" s="97"/>
    </row>
  </sheetData>
  <mergeCells count="87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31:G31"/>
    <mergeCell ref="A33:B33"/>
    <mergeCell ref="A41:G41"/>
    <mergeCell ref="A42:G42"/>
    <mergeCell ref="A43:G43"/>
    <mergeCell ref="A44:G44"/>
    <mergeCell ref="A51:B51"/>
    <mergeCell ref="A58:G58"/>
    <mergeCell ref="A59:B59"/>
    <mergeCell ref="A60:G60"/>
    <mergeCell ref="A67:G67"/>
    <mergeCell ref="A69:B69"/>
    <mergeCell ref="A77:G77"/>
    <mergeCell ref="A78:G78"/>
    <mergeCell ref="A79:G79"/>
    <mergeCell ref="A80:G80"/>
    <mergeCell ref="A81:G81"/>
    <mergeCell ref="A82:B82"/>
    <mergeCell ref="E82:F82"/>
    <mergeCell ref="A83:B84"/>
    <mergeCell ref="D83:D84"/>
    <mergeCell ref="E83:F84"/>
    <mergeCell ref="G83:G84"/>
    <mergeCell ref="A85:B86"/>
    <mergeCell ref="D85:D86"/>
    <mergeCell ref="E85:F86"/>
    <mergeCell ref="G85:G86"/>
    <mergeCell ref="A87:B87"/>
    <mergeCell ref="E87:F87"/>
    <mergeCell ref="A88:B89"/>
    <mergeCell ref="D88:D89"/>
    <mergeCell ref="E88:F89"/>
    <mergeCell ref="G88:G89"/>
    <mergeCell ref="A90:B91"/>
    <mergeCell ref="D90:D91"/>
    <mergeCell ref="E90:F91"/>
    <mergeCell ref="G90:G91"/>
    <mergeCell ref="A92:B93"/>
    <mergeCell ref="C92:C93"/>
    <mergeCell ref="D92:D93"/>
    <mergeCell ref="E92:F93"/>
    <mergeCell ref="G92:G93"/>
    <mergeCell ref="A94:B95"/>
    <mergeCell ref="D94:D95"/>
    <mergeCell ref="E94:F95"/>
    <mergeCell ref="G94:G95"/>
    <mergeCell ref="A96:G96"/>
    <mergeCell ref="A97:E97"/>
    <mergeCell ref="F97:G97"/>
    <mergeCell ref="A98:E98"/>
    <mergeCell ref="F98:G98"/>
    <mergeCell ref="A99:E99"/>
    <mergeCell ref="F99:G99"/>
    <mergeCell ref="A100:E100"/>
    <mergeCell ref="F100:G100"/>
    <mergeCell ref="A102:G102"/>
    <mergeCell ref="A103:A104"/>
    <mergeCell ref="B103:C104"/>
    <mergeCell ref="D103:E104"/>
    <mergeCell ref="F103:G10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9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1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100" zoomScalePageLayoutView="100" workbookViewId="0">
      <selection pane="topLeft" activeCell="A78" activeCellId="1" sqref="H18:H19 A78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3.54"/>
    <col collapsed="false" customWidth="true" hidden="false" outlineLevel="0" max="2" min="2" style="1" width="14.54"/>
    <col collapsed="false" customWidth="true" hidden="false" outlineLevel="0" max="3" min="3" style="1" width="16.47"/>
    <col collapsed="false" customWidth="true" hidden="false" outlineLevel="0" max="4" min="4" style="1" width="20.39"/>
    <col collapsed="false" customWidth="true" hidden="false" outlineLevel="0" max="5" min="5" style="1" width="18.24"/>
    <col collapsed="false" customWidth="true" hidden="false" outlineLevel="0" max="6" min="6" style="1" width="16.59"/>
    <col collapsed="false" customWidth="true" hidden="false" outlineLevel="0" max="7" min="7" style="1" width="16.07"/>
    <col collapsed="false" customWidth="false" hidden="false" outlineLevel="0" max="1024" min="8" style="1" width="10.46"/>
  </cols>
  <sheetData>
    <row r="1" customFormat="false" ht="14.15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4.15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14.15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14.15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v>45581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4.15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4.15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4.15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39.5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38.55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4.15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39.55" hidden="false" customHeight="true" outlineLevel="0" collapsed="false">
      <c r="A14" s="23" t="s">
        <v>318</v>
      </c>
      <c r="B14" s="141" t="s">
        <v>319</v>
      </c>
      <c r="C14" s="141" t="s">
        <v>320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52.2" hidden="false" customHeight="true" outlineLevel="0" collapsed="false">
      <c r="A15" s="143" t="s">
        <v>325</v>
      </c>
      <c r="B15" s="5" t="s">
        <v>75</v>
      </c>
      <c r="C15" s="5" t="s">
        <v>75</v>
      </c>
      <c r="D15" s="5" t="s">
        <v>75</v>
      </c>
      <c r="E15" s="144" t="s">
        <v>75</v>
      </c>
      <c r="F15" s="7" t="s">
        <v>75</v>
      </c>
      <c r="G15" s="7"/>
    </row>
    <row r="16" customFormat="false" ht="14.15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4.15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4.15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4.15" hidden="false" customHeight="false" outlineLevel="0" collapsed="false">
      <c r="A19" s="9" t="s">
        <v>330</v>
      </c>
      <c r="B19" s="5" t="str">
        <f aca="false">F15</f>
        <v>-</v>
      </c>
      <c r="C19" s="139"/>
      <c r="D19" s="139"/>
      <c r="E19" s="139"/>
      <c r="F19" s="139"/>
      <c r="G19" s="139"/>
    </row>
    <row r="20" customFormat="false" ht="14.15" hidden="false" customHeight="false" outlineLevel="0" collapsed="false">
      <c r="A20" s="9" t="s">
        <v>331</v>
      </c>
      <c r="B20" s="5" t="str">
        <f aca="false">B19</f>
        <v>-</v>
      </c>
      <c r="C20" s="139"/>
      <c r="D20" s="139"/>
      <c r="E20" s="139"/>
      <c r="F20" s="139"/>
      <c r="G20" s="139"/>
    </row>
    <row r="21" customFormat="false" ht="14.15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4.15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4.15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4.15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26.85" hidden="false" customHeight="false" outlineLevel="0" collapsed="false">
      <c r="A25" s="128" t="s">
        <v>336</v>
      </c>
      <c r="B25" s="129"/>
      <c r="C25" s="129"/>
      <c r="D25" s="129"/>
      <c r="E25" s="129"/>
      <c r="F25" s="129"/>
      <c r="G25" s="130"/>
    </row>
    <row r="26" customFormat="false" ht="14.15" hidden="false" customHeight="true" outlineLevel="0" collapsed="false">
      <c r="A26" s="140" t="s">
        <v>337</v>
      </c>
      <c r="B26" s="140"/>
      <c r="C26" s="140"/>
      <c r="D26" s="140"/>
      <c r="E26" s="140"/>
      <c r="F26" s="140"/>
      <c r="G26" s="140"/>
    </row>
    <row r="27" customFormat="false" ht="14.15" hidden="false" customHeight="false" outlineLevel="0" collapsed="false">
      <c r="A27" s="141" t="s">
        <v>338</v>
      </c>
      <c r="B27" s="9" t="s">
        <v>389</v>
      </c>
      <c r="C27" s="9" t="s">
        <v>340</v>
      </c>
      <c r="D27" s="9" t="s">
        <v>341</v>
      </c>
      <c r="E27" s="9" t="s">
        <v>349</v>
      </c>
      <c r="F27" s="9" t="s">
        <v>343</v>
      </c>
      <c r="G27" s="9" t="s">
        <v>344</v>
      </c>
    </row>
    <row r="28" customFormat="false" ht="14.15" hidden="false" customHeight="false" outlineLevel="0" collapsed="false">
      <c r="A28" s="97" t="s">
        <v>75</v>
      </c>
      <c r="B28" s="97" t="s">
        <v>75</v>
      </c>
      <c r="C28" s="97" t="s">
        <v>75</v>
      </c>
      <c r="D28" s="97" t="s">
        <v>75</v>
      </c>
      <c r="E28" s="97" t="s">
        <v>75</v>
      </c>
      <c r="F28" s="97" t="s">
        <v>75</v>
      </c>
      <c r="G28" s="97" t="s">
        <v>75</v>
      </c>
    </row>
    <row r="29" customFormat="false" ht="19.4" hidden="false" customHeight="true" outlineLevel="0" collapsed="false">
      <c r="A29" s="145" t="s">
        <v>326</v>
      </c>
      <c r="B29" s="145"/>
      <c r="C29" s="145"/>
      <c r="D29" s="145"/>
      <c r="E29" s="145"/>
      <c r="F29" s="145"/>
      <c r="G29" s="145"/>
    </row>
    <row r="30" customFormat="false" ht="14.15" hidden="false" customHeight="false" outlineLevel="0" collapsed="false">
      <c r="A30" s="141" t="s">
        <v>327</v>
      </c>
      <c r="B30" s="141" t="s">
        <v>328</v>
      </c>
      <c r="C30" s="102"/>
      <c r="D30" s="102"/>
      <c r="E30" s="102"/>
      <c r="F30" s="102"/>
      <c r="G30" s="102"/>
    </row>
    <row r="31" customFormat="false" ht="14.15" hidden="false" customHeight="true" outlineLevel="0" collapsed="false">
      <c r="A31" s="7" t="s">
        <v>345</v>
      </c>
      <c r="B31" s="7"/>
      <c r="C31" s="102"/>
      <c r="D31" s="102"/>
      <c r="E31" s="102"/>
      <c r="F31" s="102"/>
      <c r="G31" s="102"/>
    </row>
    <row r="32" customFormat="false" ht="14.15" hidden="false" customHeight="false" outlineLevel="0" collapsed="false">
      <c r="A32" s="9" t="s">
        <v>389</v>
      </c>
      <c r="B32" s="5" t="n">
        <f aca="false">SUM(B28:B28)</f>
        <v>0</v>
      </c>
      <c r="C32" s="102"/>
      <c r="D32" s="102"/>
      <c r="E32" s="102"/>
      <c r="F32" s="102"/>
      <c r="G32" s="102"/>
    </row>
    <row r="33" customFormat="false" ht="14.15" hidden="false" customHeight="false" outlineLevel="0" collapsed="false">
      <c r="A33" s="9" t="s">
        <v>340</v>
      </c>
      <c r="B33" s="5" t="n">
        <f aca="false">SUM(C28:C28)</f>
        <v>0</v>
      </c>
      <c r="C33" s="102"/>
      <c r="D33" s="102"/>
      <c r="E33" s="102"/>
      <c r="F33" s="102"/>
      <c r="G33" s="102"/>
    </row>
    <row r="34" customFormat="false" ht="14.15" hidden="false" customHeight="false" outlineLevel="0" collapsed="false">
      <c r="A34" s="9" t="s">
        <v>341</v>
      </c>
      <c r="B34" s="5" t="n">
        <f aca="false">SUM(D28:D28)</f>
        <v>0</v>
      </c>
      <c r="C34" s="148"/>
      <c r="D34" s="148"/>
      <c r="E34" s="148"/>
      <c r="F34" s="148"/>
      <c r="G34" s="102"/>
    </row>
    <row r="35" customFormat="false" ht="14.15" hidden="false" customHeight="false" outlineLevel="0" collapsed="false">
      <c r="A35" s="9" t="str">
        <f aca="false">E27</f>
        <v>Мошки</v>
      </c>
      <c r="B35" s="5" t="n">
        <f aca="false">SUM(E28:E28)</f>
        <v>0</v>
      </c>
      <c r="C35" s="148"/>
      <c r="D35" s="148"/>
      <c r="E35" s="148"/>
      <c r="F35" s="148"/>
      <c r="G35" s="102"/>
    </row>
    <row r="36" customFormat="false" ht="14.15" hidden="false" customHeight="false" outlineLevel="0" collapsed="false">
      <c r="A36" s="9" t="s">
        <v>343</v>
      </c>
      <c r="B36" s="5" t="n">
        <f aca="false">SUM(F28:F28)</f>
        <v>0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344</v>
      </c>
      <c r="B37" s="5" t="n">
        <f aca="false">SUM(G28:G28)</f>
        <v>0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331</v>
      </c>
      <c r="B38" s="5" t="n">
        <f aca="false">SUM(B32:B37)</f>
        <v>0</v>
      </c>
      <c r="C38" s="148"/>
      <c r="D38" s="148"/>
      <c r="E38" s="148"/>
      <c r="F38" s="148"/>
      <c r="G38" s="102"/>
    </row>
    <row r="39" customFormat="false" ht="14.15" hidden="false" customHeight="true" outlineLevel="0" collapsed="false">
      <c r="A39" s="143" t="s">
        <v>390</v>
      </c>
      <c r="B39" s="143"/>
      <c r="C39" s="143"/>
      <c r="D39" s="143"/>
      <c r="E39" s="143"/>
      <c r="F39" s="143"/>
      <c r="G39" s="143"/>
    </row>
    <row r="40" customFormat="false" ht="14.15" hidden="false" customHeight="true" outlineLevel="0" collapsed="false">
      <c r="A40" s="145" t="s">
        <v>335</v>
      </c>
      <c r="B40" s="145"/>
      <c r="C40" s="145"/>
      <c r="D40" s="145"/>
      <c r="E40" s="145"/>
      <c r="F40" s="145"/>
      <c r="G40" s="145"/>
    </row>
    <row r="41" customFormat="false" ht="14.15" hidden="false" customHeight="true" outlineLevel="0" collapsed="false">
      <c r="A41" s="143" t="s">
        <v>346</v>
      </c>
      <c r="B41" s="143"/>
      <c r="C41" s="143"/>
      <c r="D41" s="143"/>
      <c r="E41" s="143"/>
      <c r="F41" s="143"/>
      <c r="G41" s="143"/>
    </row>
    <row r="42" customFormat="false" ht="14.15" hidden="false" customHeight="true" outlineLevel="0" collapsed="false">
      <c r="A42" s="140" t="s">
        <v>347</v>
      </c>
      <c r="B42" s="140"/>
      <c r="C42" s="140"/>
      <c r="D42" s="140"/>
      <c r="E42" s="140"/>
      <c r="F42" s="140"/>
      <c r="G42" s="140"/>
    </row>
    <row r="43" customFormat="false" ht="26.85" hidden="false" customHeight="false" outlineLevel="0" collapsed="false">
      <c r="A43" s="141" t="s">
        <v>348</v>
      </c>
      <c r="B43" s="141" t="s">
        <v>349</v>
      </c>
      <c r="C43" s="141" t="s">
        <v>350</v>
      </c>
      <c r="D43" s="141" t="s">
        <v>351</v>
      </c>
      <c r="E43" s="141" t="s">
        <v>352</v>
      </c>
      <c r="F43" s="141" t="s">
        <v>353</v>
      </c>
      <c r="G43" s="141" t="s">
        <v>354</v>
      </c>
    </row>
    <row r="44" customFormat="false" ht="14.15" hidden="false" customHeight="false" outlineLevel="0" collapsed="false">
      <c r="A44" s="97" t="n">
        <v>7</v>
      </c>
      <c r="B44" s="97" t="n">
        <v>2</v>
      </c>
      <c r="C44" s="97" t="s">
        <v>75</v>
      </c>
      <c r="D44" s="149" t="s">
        <v>75</v>
      </c>
      <c r="E44" s="149" t="s">
        <v>75</v>
      </c>
      <c r="F44" s="149" t="s">
        <v>75</v>
      </c>
      <c r="G44" s="149" t="s">
        <v>75</v>
      </c>
    </row>
    <row r="45" customFormat="false" ht="14.15" hidden="false" customHeight="false" outlineLevel="0" collapsed="false">
      <c r="A45" s="97" t="n">
        <v>8</v>
      </c>
      <c r="B45" s="97" t="n">
        <v>4</v>
      </c>
      <c r="C45" s="97" t="s">
        <v>75</v>
      </c>
      <c r="D45" s="149" t="s">
        <v>75</v>
      </c>
      <c r="E45" s="149" t="s">
        <v>75</v>
      </c>
      <c r="F45" s="149" t="s">
        <v>75</v>
      </c>
      <c r="G45" s="149" t="s">
        <v>75</v>
      </c>
    </row>
    <row r="46" customFormat="false" ht="14.15" hidden="false" customHeight="false" outlineLevel="0" collapsed="false">
      <c r="A46" s="97" t="n">
        <v>18</v>
      </c>
      <c r="B46" s="97" t="n">
        <v>4</v>
      </c>
      <c r="C46" s="97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4.15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14.15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4.15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4.15" hidden="false" customHeight="false" outlineLevel="0" collapsed="false">
      <c r="A50" s="9" t="s">
        <v>349</v>
      </c>
      <c r="B50" s="5" t="n">
        <f aca="false">SUM(B44:B46)</f>
        <v>10</v>
      </c>
      <c r="C50" s="139"/>
      <c r="D50" s="139"/>
      <c r="E50" s="139"/>
      <c r="F50" s="139"/>
      <c r="G50" s="139"/>
    </row>
    <row r="51" customFormat="false" ht="14.15" hidden="false" customHeight="false" outlineLevel="0" collapsed="false">
      <c r="A51" s="9" t="s">
        <v>350</v>
      </c>
      <c r="B51" s="5" t="n">
        <f aca="false">SUM(C44:C46)</f>
        <v>0</v>
      </c>
      <c r="C51" s="139"/>
      <c r="D51" s="139"/>
      <c r="E51" s="139"/>
      <c r="F51" s="139"/>
      <c r="G51" s="139"/>
    </row>
    <row r="52" customFormat="false" ht="14.15" hidden="false" customHeight="false" outlineLevel="0" collapsed="false">
      <c r="A52" s="9" t="str">
        <f aca="false">D43</f>
        <v>Златоглазки</v>
      </c>
      <c r="B52" s="5" t="n">
        <f aca="false">SUM(D44:D46)</f>
        <v>0</v>
      </c>
      <c r="C52" s="139"/>
      <c r="D52" s="139"/>
      <c r="E52" s="139"/>
      <c r="F52" s="139"/>
      <c r="G52" s="139"/>
    </row>
    <row r="53" customFormat="false" ht="14.15" hidden="false" customHeight="false" outlineLevel="0" collapsed="false">
      <c r="A53" s="9" t="str">
        <f aca="false">E43</f>
        <v>Комары</v>
      </c>
      <c r="B53" s="5" t="n">
        <f aca="false">SUM(E44:E46)</f>
        <v>0</v>
      </c>
      <c r="C53" s="139"/>
      <c r="D53" s="139"/>
      <c r="E53" s="139"/>
      <c r="F53" s="139"/>
      <c r="G53" s="139"/>
    </row>
    <row r="54" customFormat="false" ht="14.15" hidden="false" customHeight="false" outlineLevel="0" collapsed="false">
      <c r="A54" s="9" t="str">
        <f aca="false">F43</f>
        <v>Осы</v>
      </c>
      <c r="B54" s="5" t="n">
        <f aca="false">SUM(F44:F46)</f>
        <v>0</v>
      </c>
      <c r="C54" s="139"/>
      <c r="D54" s="139"/>
      <c r="E54" s="139"/>
      <c r="F54" s="139"/>
      <c r="G54" s="139"/>
    </row>
    <row r="55" customFormat="false" ht="14.15" hidden="false" customHeight="false" outlineLevel="0" collapsed="false">
      <c r="A55" s="9" t="str">
        <f aca="false">G43</f>
        <v>Пищевая моль</v>
      </c>
      <c r="B55" s="5" t="n">
        <f aca="false">SUM(G44:G46)</f>
        <v>0</v>
      </c>
      <c r="C55" s="139"/>
      <c r="D55" s="139"/>
      <c r="E55" s="139"/>
      <c r="F55" s="139"/>
      <c r="G55" s="139"/>
    </row>
    <row r="56" customFormat="false" ht="14.15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4.15" hidden="false" customHeight="true" outlineLevel="0" collapsed="false">
      <c r="A57" s="2" t="s">
        <v>356</v>
      </c>
      <c r="B57" s="2"/>
      <c r="C57" s="129"/>
      <c r="D57" s="129"/>
      <c r="E57" s="129"/>
      <c r="F57" s="129"/>
      <c r="G57" s="130"/>
    </row>
    <row r="58" customFormat="false" ht="14.15" hidden="false" customHeight="true" outlineLevel="0" collapsed="false">
      <c r="A58" s="156" t="s">
        <v>360</v>
      </c>
      <c r="B58" s="156"/>
      <c r="C58" s="156"/>
      <c r="D58" s="156"/>
      <c r="E58" s="156"/>
      <c r="F58" s="156"/>
      <c r="G58" s="156"/>
    </row>
    <row r="59" customFormat="false" ht="14.15" hidden="false" customHeight="true" outlineLevel="0" collapsed="false">
      <c r="A59" s="143" t="s">
        <v>391</v>
      </c>
      <c r="B59" s="143"/>
      <c r="C59" s="143"/>
      <c r="D59" s="143"/>
      <c r="E59" s="143"/>
      <c r="F59" s="143"/>
      <c r="G59" s="143"/>
    </row>
    <row r="60" customFormat="false" ht="14.15" hidden="false" customHeight="true" outlineLevel="0" collapsed="false">
      <c r="A60" s="140" t="s">
        <v>392</v>
      </c>
      <c r="B60" s="140"/>
      <c r="C60" s="140"/>
      <c r="D60" s="140"/>
      <c r="E60" s="140"/>
      <c r="F60" s="140"/>
      <c r="G60" s="140"/>
    </row>
    <row r="61" customFormat="false" ht="47" hidden="false" customHeight="true" outlineLevel="0" collapsed="false">
      <c r="A61" s="141" t="s">
        <v>363</v>
      </c>
      <c r="B61" s="141"/>
      <c r="C61" s="141" t="s">
        <v>364</v>
      </c>
      <c r="D61" s="141" t="s">
        <v>50</v>
      </c>
      <c r="E61" s="141" t="s">
        <v>365</v>
      </c>
      <c r="F61" s="141"/>
      <c r="G61" s="141" t="s">
        <v>323</v>
      </c>
    </row>
    <row r="62" customFormat="false" ht="14.15" hidden="false" customHeight="true" outlineLevel="0" collapsed="false">
      <c r="A62" s="7" t="s">
        <v>367</v>
      </c>
      <c r="B62" s="7"/>
      <c r="C62" s="157" t="s">
        <v>368</v>
      </c>
      <c r="D62" s="7" t="s">
        <v>369</v>
      </c>
      <c r="E62" s="7" t="s">
        <v>370</v>
      </c>
      <c r="F62" s="7"/>
      <c r="G62" s="158" t="n">
        <f aca="false">92*0.002</f>
        <v>0.184</v>
      </c>
    </row>
    <row r="63" customFormat="false" ht="26.85" hidden="false" customHeight="true" outlineLevel="0" collapsed="false">
      <c r="A63" s="7"/>
      <c r="B63" s="7"/>
      <c r="C63" s="152" t="s">
        <v>25</v>
      </c>
      <c r="D63" s="7"/>
      <c r="E63" s="7"/>
      <c r="F63" s="7"/>
      <c r="G63" s="158"/>
    </row>
    <row r="64" customFormat="false" ht="13.8" hidden="false" customHeight="true" outlineLevel="0" collapsed="false">
      <c r="A64" s="2" t="s">
        <v>371</v>
      </c>
      <c r="B64" s="2"/>
      <c r="C64" s="159" t="s">
        <v>75</v>
      </c>
      <c r="D64" s="160" t="s">
        <v>75</v>
      </c>
      <c r="E64" s="7" t="s">
        <v>75</v>
      </c>
      <c r="F64" s="7"/>
      <c r="G64" s="161" t="s">
        <v>75</v>
      </c>
    </row>
    <row r="65" customFormat="false" ht="38.55" hidden="false" customHeight="true" outlineLevel="0" collapsed="false">
      <c r="A65" s="2"/>
      <c r="B65" s="2"/>
      <c r="C65" s="7" t="s">
        <v>75</v>
      </c>
      <c r="D65" s="160"/>
      <c r="E65" s="7"/>
      <c r="F65" s="7"/>
      <c r="G65" s="161"/>
    </row>
    <row r="66" customFormat="false" ht="13.8" hidden="false" customHeight="true" outlineLevel="0" collapsed="false">
      <c r="A66" s="2" t="s">
        <v>356</v>
      </c>
      <c r="B66" s="2"/>
      <c r="C66" s="162" t="s">
        <v>372</v>
      </c>
      <c r="D66" s="7" t="s">
        <v>75</v>
      </c>
      <c r="E66" s="7" t="s">
        <v>75</v>
      </c>
      <c r="F66" s="7"/>
      <c r="G66" s="7" t="s">
        <v>75</v>
      </c>
    </row>
    <row r="67" customFormat="false" ht="13.8" hidden="false" customHeight="true" outlineLevel="0" collapsed="false">
      <c r="A67" s="7" t="s">
        <v>373</v>
      </c>
      <c r="B67" s="7"/>
      <c r="C67" s="162" t="s">
        <v>75</v>
      </c>
      <c r="D67" s="7" t="s">
        <v>75</v>
      </c>
      <c r="E67" s="7" t="s">
        <v>75</v>
      </c>
      <c r="F67" s="7"/>
      <c r="G67" s="7" t="s">
        <v>75</v>
      </c>
    </row>
    <row r="68" customFormat="false" ht="13.8" hidden="false" customHeight="true" outlineLevel="0" collapsed="false">
      <c r="A68" s="7"/>
      <c r="B68" s="7"/>
      <c r="C68" s="162" t="s">
        <v>75</v>
      </c>
      <c r="D68" s="7"/>
      <c r="E68" s="7"/>
      <c r="F68" s="7"/>
      <c r="G68" s="7"/>
    </row>
    <row r="69" customFormat="false" ht="14.15" hidden="false" customHeight="true" outlineLevel="0" collapsed="false">
      <c r="A69" s="2" t="s">
        <v>374</v>
      </c>
      <c r="B69" s="2"/>
      <c r="C69" s="152" t="s">
        <v>75</v>
      </c>
      <c r="D69" s="152" t="s">
        <v>75</v>
      </c>
      <c r="E69" s="152" t="s">
        <v>75</v>
      </c>
      <c r="F69" s="152"/>
      <c r="G69" s="152" t="s">
        <v>75</v>
      </c>
    </row>
    <row r="70" customFormat="false" ht="13.8" hidden="false" customHeight="true" outlineLevel="0" collapsed="false">
      <c r="A70" s="2"/>
      <c r="B70" s="2"/>
      <c r="C70" s="152" t="s">
        <v>75</v>
      </c>
      <c r="D70" s="152"/>
      <c r="E70" s="152"/>
      <c r="F70" s="152"/>
      <c r="G70" s="152"/>
    </row>
    <row r="71" customFormat="false" ht="18.65" hidden="false" customHeight="true" outlineLevel="0" collapsed="false">
      <c r="A71" s="163" t="s">
        <v>375</v>
      </c>
      <c r="B71" s="163"/>
      <c r="C71" s="152" t="s">
        <v>75</v>
      </c>
      <c r="D71" s="152" t="s">
        <v>75</v>
      </c>
      <c r="E71" s="152" t="s">
        <v>75</v>
      </c>
      <c r="F71" s="152"/>
      <c r="G71" s="152" t="s">
        <v>75</v>
      </c>
    </row>
    <row r="72" customFormat="false" ht="12.65" hidden="false" customHeight="true" outlineLevel="0" collapsed="false">
      <c r="A72" s="163"/>
      <c r="B72" s="163"/>
      <c r="C72" s="152"/>
      <c r="D72" s="152"/>
      <c r="E72" s="152"/>
      <c r="F72" s="152"/>
      <c r="G72" s="152"/>
    </row>
    <row r="73" customFormat="false" ht="14.15" hidden="false" customHeight="true" outlineLevel="0" collapsed="false">
      <c r="A73" s="140" t="s">
        <v>393</v>
      </c>
      <c r="B73" s="140"/>
      <c r="C73" s="140"/>
      <c r="D73" s="140"/>
      <c r="E73" s="140"/>
      <c r="F73" s="140"/>
      <c r="G73" s="140"/>
    </row>
    <row r="74" customFormat="false" ht="14.15" hidden="false" customHeight="true" outlineLevel="0" collapsed="false">
      <c r="A74" s="143" t="s">
        <v>380</v>
      </c>
      <c r="B74" s="143"/>
      <c r="C74" s="143"/>
      <c r="D74" s="143"/>
      <c r="E74" s="143"/>
      <c r="F74" s="7" t="s">
        <v>75</v>
      </c>
      <c r="G74" s="7"/>
    </row>
    <row r="75" customFormat="false" ht="14.15" hidden="false" customHeight="true" outlineLevel="0" collapsed="false">
      <c r="A75" s="143" t="s">
        <v>381</v>
      </c>
      <c r="B75" s="143"/>
      <c r="C75" s="143"/>
      <c r="D75" s="143"/>
      <c r="E75" s="143"/>
      <c r="F75" s="7" t="str">
        <f aca="false">F74</f>
        <v>-</v>
      </c>
      <c r="G75" s="7"/>
    </row>
    <row r="76" customFormat="false" ht="14.15" hidden="false" customHeight="true" outlineLevel="0" collapsed="false">
      <c r="A76" s="164" t="s">
        <v>382</v>
      </c>
      <c r="B76" s="164"/>
      <c r="C76" s="164"/>
      <c r="D76" s="164"/>
      <c r="E76" s="164"/>
      <c r="F76" s="7" t="s">
        <v>75</v>
      </c>
      <c r="G76" s="7"/>
    </row>
    <row r="77" customFormat="false" ht="14.15" hidden="false" customHeight="true" outlineLevel="0" collapsed="false">
      <c r="A77" s="143" t="s">
        <v>383</v>
      </c>
      <c r="B77" s="143"/>
      <c r="C77" s="143"/>
      <c r="D77" s="143"/>
      <c r="E77" s="143"/>
      <c r="F77" s="97" t="s">
        <v>384</v>
      </c>
      <c r="G77" s="97"/>
    </row>
    <row r="78" customFormat="false" ht="14.15" hidden="false" customHeight="false" outlineLevel="0" collapsed="false">
      <c r="A78" s="165" t="s">
        <v>394</v>
      </c>
      <c r="B78" s="139"/>
      <c r="C78" s="139"/>
      <c r="D78" s="139"/>
      <c r="E78" s="139"/>
      <c r="F78" s="139"/>
      <c r="G78" s="139"/>
    </row>
    <row r="79" customFormat="false" ht="26.85" hidden="false" customHeight="true" outlineLevel="0" collapsed="false">
      <c r="A79" s="9" t="s">
        <v>386</v>
      </c>
      <c r="B79" s="9"/>
      <c r="C79" s="9"/>
      <c r="D79" s="9"/>
      <c r="E79" s="9"/>
      <c r="F79" s="9"/>
      <c r="G79" s="9"/>
    </row>
    <row r="80" customFormat="false" ht="13.8" hidden="false" customHeight="true" outlineLevel="0" collapsed="false">
      <c r="A80" s="97" t="s">
        <v>387</v>
      </c>
      <c r="B80" s="97"/>
      <c r="C80" s="97"/>
      <c r="D80" s="97" t="s">
        <v>388</v>
      </c>
      <c r="E80" s="97"/>
      <c r="F80" s="97"/>
      <c r="G80" s="97"/>
    </row>
    <row r="81" customFormat="false" ht="13.8" hidden="false" customHeight="false" outlineLevel="0" collapsed="false">
      <c r="A81" s="97"/>
      <c r="B81" s="97"/>
      <c r="C81" s="97"/>
      <c r="D81" s="97"/>
      <c r="E81" s="97"/>
      <c r="F81" s="97"/>
      <c r="G81" s="97"/>
    </row>
  </sheetData>
  <mergeCells count="79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9:G29"/>
    <mergeCell ref="A31:B31"/>
    <mergeCell ref="A39:G39"/>
    <mergeCell ref="A40:G40"/>
    <mergeCell ref="A41:G41"/>
    <mergeCell ref="A42:G42"/>
    <mergeCell ref="A47:G47"/>
    <mergeCell ref="A49:B49"/>
    <mergeCell ref="A56:G56"/>
    <mergeCell ref="A57:B57"/>
    <mergeCell ref="A58:G58"/>
    <mergeCell ref="A59:G59"/>
    <mergeCell ref="A60:G60"/>
    <mergeCell ref="A61:B61"/>
    <mergeCell ref="E61:F61"/>
    <mergeCell ref="A62:B63"/>
    <mergeCell ref="D62:D63"/>
    <mergeCell ref="E62:F63"/>
    <mergeCell ref="G62:G63"/>
    <mergeCell ref="A64:B65"/>
    <mergeCell ref="D64:D65"/>
    <mergeCell ref="E64:F65"/>
    <mergeCell ref="G64:G65"/>
    <mergeCell ref="A66:B66"/>
    <mergeCell ref="E66:F66"/>
    <mergeCell ref="A67:B68"/>
    <mergeCell ref="D67:D68"/>
    <mergeCell ref="E67:F68"/>
    <mergeCell ref="G67:G68"/>
    <mergeCell ref="A69:B70"/>
    <mergeCell ref="D69:D70"/>
    <mergeCell ref="E69:F70"/>
    <mergeCell ref="G69:G70"/>
    <mergeCell ref="A71:B72"/>
    <mergeCell ref="C71:C72"/>
    <mergeCell ref="D71:D72"/>
    <mergeCell ref="E71:F72"/>
    <mergeCell ref="G71:G72"/>
    <mergeCell ref="A73:G73"/>
    <mergeCell ref="A74:E74"/>
    <mergeCell ref="F74:G74"/>
    <mergeCell ref="A75:E75"/>
    <mergeCell ref="F75:G75"/>
    <mergeCell ref="A76:E76"/>
    <mergeCell ref="F76:G76"/>
    <mergeCell ref="A77:E77"/>
    <mergeCell ref="F77:G77"/>
    <mergeCell ref="A79:G79"/>
    <mergeCell ref="A80:A81"/>
    <mergeCell ref="B80:C81"/>
    <mergeCell ref="D80:E81"/>
    <mergeCell ref="F80:G81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9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8"/>
  <sheetViews>
    <sheetView showFormulas="false" showGridLines="true" showRowColHeaders="true" showZeros="true" rightToLeft="false" tabSelected="false" showOutlineSymbols="true" defaultGridColor="true" view="pageBreakPreview" topLeftCell="A52" colorId="64" zoomScale="100" zoomScaleNormal="100" zoomScalePageLayoutView="100" workbookViewId="0">
      <selection pane="topLeft" activeCell="G59" activeCellId="1" sqref="H18:H19 G59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0.18"/>
    <col collapsed="false" customWidth="true" hidden="false" outlineLevel="0" max="2" min="2" style="1" width="14.35"/>
    <col collapsed="false" customWidth="true" hidden="false" outlineLevel="0" max="3" min="3" style="1" width="13.29"/>
    <col collapsed="false" customWidth="true" hidden="false" outlineLevel="0" max="4" min="4" style="1" width="21.11"/>
    <col collapsed="false" customWidth="true" hidden="false" outlineLevel="0" max="5" min="5" style="1" width="15.03"/>
    <col collapsed="false" customWidth="true" hidden="false" outlineLevel="0" max="6" min="6" style="1" width="13.53"/>
    <col collapsed="false" customWidth="true" hidden="false" outlineLevel="0" max="7" min="7" style="1" width="13.29"/>
    <col collapsed="false" customWidth="false" hidden="false" outlineLevel="0" max="1024" min="8" style="1" width="10.46"/>
  </cols>
  <sheetData>
    <row r="1" customFormat="false" ht="13.8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8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13.8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13.8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v>45589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8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8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8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39.8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8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8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39.8" hidden="false" customHeight="true" outlineLevel="0" collapsed="false">
      <c r="A14" s="23" t="s">
        <v>318</v>
      </c>
      <c r="B14" s="141" t="s">
        <v>319</v>
      </c>
      <c r="C14" s="141" t="s">
        <v>320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53.7" hidden="false" customHeight="true" outlineLevel="0" collapsed="false">
      <c r="A15" s="143" t="s">
        <v>325</v>
      </c>
      <c r="B15" s="5" t="s">
        <v>75</v>
      </c>
      <c r="C15" s="5" t="s">
        <v>75</v>
      </c>
      <c r="D15" s="5" t="s">
        <v>75</v>
      </c>
      <c r="E15" s="144" t="s">
        <v>75</v>
      </c>
      <c r="F15" s="7" t="s">
        <v>75</v>
      </c>
      <c r="G15" s="7"/>
    </row>
    <row r="16" customFormat="false" ht="13.8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8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8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8" hidden="false" customHeight="false" outlineLevel="0" collapsed="false">
      <c r="A19" s="9" t="s">
        <v>330</v>
      </c>
      <c r="B19" s="5" t="str">
        <f aca="false">F15</f>
        <v>-</v>
      </c>
      <c r="C19" s="139"/>
      <c r="D19" s="139"/>
      <c r="E19" s="139"/>
      <c r="F19" s="139"/>
      <c r="G19" s="139"/>
    </row>
    <row r="20" customFormat="false" ht="13.8" hidden="false" customHeight="false" outlineLevel="0" collapsed="false">
      <c r="A20" s="9" t="s">
        <v>331</v>
      </c>
      <c r="B20" s="5" t="str">
        <f aca="false">B19</f>
        <v>-</v>
      </c>
      <c r="C20" s="139"/>
      <c r="D20" s="139"/>
      <c r="E20" s="139"/>
      <c r="F20" s="139"/>
      <c r="G20" s="139"/>
    </row>
    <row r="21" customFormat="false" ht="13.8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8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8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8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8" hidden="false" customHeight="false" outlineLevel="0" collapsed="false">
      <c r="A25" s="128" t="s">
        <v>336</v>
      </c>
      <c r="B25" s="129"/>
      <c r="C25" s="129"/>
      <c r="D25" s="129"/>
      <c r="E25" s="129"/>
      <c r="F25" s="129"/>
      <c r="G25" s="130"/>
    </row>
    <row r="26" customFormat="false" ht="13.8" hidden="false" customHeight="true" outlineLevel="0" collapsed="false">
      <c r="A26" s="140" t="s">
        <v>337</v>
      </c>
      <c r="B26" s="140"/>
      <c r="C26" s="140"/>
      <c r="D26" s="140"/>
      <c r="E26" s="140"/>
      <c r="F26" s="140"/>
      <c r="G26" s="140"/>
    </row>
    <row r="27" customFormat="false" ht="14.15" hidden="false" customHeight="false" outlineLevel="0" collapsed="false">
      <c r="A27" s="141" t="s">
        <v>338</v>
      </c>
      <c r="B27" s="9" t="s">
        <v>389</v>
      </c>
      <c r="C27" s="9" t="s">
        <v>340</v>
      </c>
      <c r="D27" s="9" t="s">
        <v>341</v>
      </c>
      <c r="E27" s="9" t="s">
        <v>349</v>
      </c>
      <c r="F27" s="9" t="s">
        <v>343</v>
      </c>
      <c r="G27" s="9" t="s">
        <v>344</v>
      </c>
    </row>
    <row r="28" customFormat="false" ht="13.9" hidden="false" customHeight="false" outlineLevel="0" collapsed="false">
      <c r="A28" s="97" t="s">
        <v>75</v>
      </c>
      <c r="B28" s="5" t="s">
        <v>75</v>
      </c>
      <c r="C28" s="5" t="s">
        <v>75</v>
      </c>
      <c r="D28" s="5" t="s">
        <v>75</v>
      </c>
      <c r="E28" s="97" t="s">
        <v>75</v>
      </c>
      <c r="F28" s="5" t="s">
        <v>75</v>
      </c>
      <c r="G28" s="5" t="s">
        <v>75</v>
      </c>
    </row>
    <row r="29" customFormat="false" ht="13.8" hidden="false" customHeight="true" outlineLevel="0" collapsed="false">
      <c r="A29" s="145" t="s">
        <v>326</v>
      </c>
      <c r="B29" s="145"/>
      <c r="C29" s="145"/>
      <c r="D29" s="145"/>
      <c r="E29" s="145"/>
      <c r="F29" s="145"/>
      <c r="G29" s="145"/>
    </row>
    <row r="30" customFormat="false" ht="13.8" hidden="false" customHeight="false" outlineLevel="0" collapsed="false">
      <c r="A30" s="141" t="s">
        <v>327</v>
      </c>
      <c r="B30" s="141" t="s">
        <v>328</v>
      </c>
      <c r="C30" s="102"/>
      <c r="D30" s="102"/>
      <c r="E30" s="102"/>
      <c r="F30" s="102"/>
      <c r="G30" s="102"/>
    </row>
    <row r="31" customFormat="false" ht="13.8" hidden="false" customHeight="true" outlineLevel="0" collapsed="false">
      <c r="A31" s="7" t="s">
        <v>345</v>
      </c>
      <c r="B31" s="7"/>
      <c r="C31" s="102"/>
      <c r="D31" s="102"/>
      <c r="E31" s="102"/>
      <c r="F31" s="102"/>
      <c r="G31" s="102"/>
    </row>
    <row r="32" customFormat="false" ht="13.8" hidden="false" customHeight="false" outlineLevel="0" collapsed="false">
      <c r="A32" s="9" t="s">
        <v>389</v>
      </c>
      <c r="B32" s="5" t="str">
        <f aca="false">B28</f>
        <v>-</v>
      </c>
      <c r="C32" s="102"/>
      <c r="D32" s="102"/>
      <c r="E32" s="102"/>
      <c r="F32" s="102"/>
      <c r="G32" s="102"/>
    </row>
    <row r="33" customFormat="false" ht="13.8" hidden="false" customHeight="false" outlineLevel="0" collapsed="false">
      <c r="A33" s="9" t="s">
        <v>340</v>
      </c>
      <c r="B33" s="5" t="str">
        <f aca="false">C28</f>
        <v>-</v>
      </c>
      <c r="C33" s="102"/>
      <c r="D33" s="102"/>
      <c r="E33" s="102"/>
      <c r="F33" s="102"/>
      <c r="G33" s="102"/>
    </row>
    <row r="34" customFormat="false" ht="13.8" hidden="false" customHeight="false" outlineLevel="0" collapsed="false">
      <c r="A34" s="9" t="s">
        <v>341</v>
      </c>
      <c r="B34" s="5" t="str">
        <f aca="false">D28</f>
        <v>-</v>
      </c>
      <c r="C34" s="148"/>
      <c r="D34" s="148"/>
      <c r="E34" s="148"/>
      <c r="F34" s="148"/>
      <c r="G34" s="102"/>
    </row>
    <row r="35" customFormat="false" ht="14.15" hidden="false" customHeight="false" outlineLevel="0" collapsed="false">
      <c r="A35" s="9" t="s">
        <v>349</v>
      </c>
      <c r="B35" s="5" t="n">
        <f aca="false">SUM(E28:E28)</f>
        <v>0</v>
      </c>
      <c r="C35" s="148"/>
      <c r="D35" s="148"/>
      <c r="E35" s="148"/>
      <c r="F35" s="148"/>
      <c r="G35" s="102"/>
    </row>
    <row r="36" customFormat="false" ht="14.15" hidden="false" customHeight="false" outlineLevel="0" collapsed="false">
      <c r="A36" s="9" t="s">
        <v>343</v>
      </c>
      <c r="B36" s="5" t="str">
        <f aca="false">F28</f>
        <v>-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344</v>
      </c>
      <c r="B37" s="5" t="str">
        <f aca="false">G28</f>
        <v>-</v>
      </c>
      <c r="C37" s="148"/>
      <c r="D37" s="148"/>
      <c r="E37" s="148"/>
      <c r="F37" s="148"/>
      <c r="G37" s="102"/>
    </row>
    <row r="38" customFormat="false" ht="13.8" hidden="false" customHeight="false" outlineLevel="0" collapsed="false">
      <c r="A38" s="9" t="s">
        <v>331</v>
      </c>
      <c r="B38" s="5" t="n">
        <f aca="false">SUM(B33:B37)</f>
        <v>0</v>
      </c>
      <c r="C38" s="148"/>
      <c r="D38" s="148"/>
      <c r="E38" s="148"/>
      <c r="F38" s="148"/>
      <c r="G38" s="102"/>
    </row>
    <row r="39" customFormat="false" ht="13.8" hidden="false" customHeight="true" outlineLevel="0" collapsed="false">
      <c r="A39" s="143" t="s">
        <v>75</v>
      </c>
      <c r="B39" s="143"/>
      <c r="C39" s="143"/>
      <c r="D39" s="143"/>
      <c r="E39" s="143"/>
      <c r="F39" s="143"/>
      <c r="G39" s="143"/>
    </row>
    <row r="40" customFormat="false" ht="13.8" hidden="false" customHeight="true" outlineLevel="0" collapsed="false">
      <c r="A40" s="145" t="s">
        <v>335</v>
      </c>
      <c r="B40" s="145"/>
      <c r="C40" s="145"/>
      <c r="D40" s="145"/>
      <c r="E40" s="145"/>
      <c r="F40" s="145"/>
      <c r="G40" s="145"/>
    </row>
    <row r="41" customFormat="false" ht="13.9" hidden="false" customHeight="true" outlineLevel="0" collapsed="false">
      <c r="A41" s="143" t="s">
        <v>346</v>
      </c>
      <c r="B41" s="143"/>
      <c r="C41" s="143"/>
      <c r="D41" s="143"/>
      <c r="E41" s="143"/>
      <c r="F41" s="143"/>
      <c r="G41" s="143"/>
    </row>
    <row r="42" customFormat="false" ht="13.8" hidden="false" customHeight="true" outlineLevel="0" collapsed="false">
      <c r="A42" s="140" t="s">
        <v>347</v>
      </c>
      <c r="B42" s="140"/>
      <c r="C42" s="140"/>
      <c r="D42" s="140"/>
      <c r="E42" s="140"/>
      <c r="F42" s="140"/>
      <c r="G42" s="140"/>
    </row>
    <row r="43" customFormat="false" ht="27.85" hidden="false" customHeight="false" outlineLevel="0" collapsed="false">
      <c r="A43" s="141" t="s">
        <v>348</v>
      </c>
      <c r="B43" s="141" t="s">
        <v>349</v>
      </c>
      <c r="C43" s="141" t="s">
        <v>350</v>
      </c>
      <c r="D43" s="141" t="s">
        <v>351</v>
      </c>
      <c r="E43" s="141" t="s">
        <v>352</v>
      </c>
      <c r="F43" s="141" t="s">
        <v>353</v>
      </c>
      <c r="G43" s="141" t="s">
        <v>354</v>
      </c>
    </row>
    <row r="44" customFormat="false" ht="14.15" hidden="false" customHeight="false" outlineLevel="0" collapsed="false">
      <c r="A44" s="97" t="n">
        <v>8</v>
      </c>
      <c r="B44" s="97" t="n">
        <v>4</v>
      </c>
      <c r="C44" s="97" t="n">
        <v>3</v>
      </c>
      <c r="D44" s="149" t="s">
        <v>75</v>
      </c>
      <c r="E44" s="149" t="s">
        <v>75</v>
      </c>
      <c r="F44" s="149" t="s">
        <v>75</v>
      </c>
      <c r="G44" s="149" t="s">
        <v>75</v>
      </c>
    </row>
    <row r="45" customFormat="false" ht="14.15" hidden="false" customHeight="false" outlineLevel="0" collapsed="false">
      <c r="A45" s="97" t="n">
        <v>40</v>
      </c>
      <c r="B45" s="97" t="n">
        <v>2</v>
      </c>
      <c r="C45" s="97" t="n">
        <v>3</v>
      </c>
      <c r="D45" s="149" t="s">
        <v>75</v>
      </c>
      <c r="E45" s="149" t="s">
        <v>75</v>
      </c>
      <c r="F45" s="149" t="s">
        <v>75</v>
      </c>
      <c r="G45" s="149" t="s">
        <v>75</v>
      </c>
    </row>
    <row r="46" customFormat="false" ht="27.85" hidden="false" customHeight="false" outlineLevel="0" collapsed="false">
      <c r="A46" s="150" t="s">
        <v>326</v>
      </c>
      <c r="B46" s="139"/>
      <c r="C46" s="151"/>
      <c r="D46" s="151"/>
      <c r="E46" s="151"/>
      <c r="F46" s="151"/>
      <c r="G46" s="151"/>
    </row>
    <row r="47" customFormat="false" ht="13.8" hidden="false" customHeight="false" outlineLevel="0" collapsed="false">
      <c r="A47" s="141" t="s">
        <v>327</v>
      </c>
      <c r="B47" s="141" t="s">
        <v>328</v>
      </c>
      <c r="C47" s="139"/>
      <c r="D47" s="139"/>
      <c r="E47" s="139"/>
      <c r="F47" s="139"/>
      <c r="G47" s="139"/>
    </row>
    <row r="48" customFormat="false" ht="13.8" hidden="false" customHeight="true" outlineLevel="0" collapsed="false">
      <c r="A48" s="152" t="s">
        <v>355</v>
      </c>
      <c r="B48" s="152"/>
      <c r="C48" s="139"/>
      <c r="D48" s="139"/>
      <c r="E48" s="139"/>
      <c r="F48" s="139"/>
      <c r="G48" s="139"/>
    </row>
    <row r="49" customFormat="false" ht="14.15" hidden="false" customHeight="false" outlineLevel="0" collapsed="false">
      <c r="A49" s="9" t="s">
        <v>349</v>
      </c>
      <c r="B49" s="5" t="n">
        <f aca="false">SUM(B44:B45)</f>
        <v>6</v>
      </c>
      <c r="C49" s="139"/>
      <c r="D49" s="139"/>
      <c r="E49" s="139"/>
      <c r="F49" s="139"/>
      <c r="G49" s="139"/>
    </row>
    <row r="50" customFormat="false" ht="14.15" hidden="false" customHeight="false" outlineLevel="0" collapsed="false">
      <c r="A50" s="9" t="s">
        <v>350</v>
      </c>
      <c r="B50" s="5" t="n">
        <f aca="false">SUM(C44:C45)</f>
        <v>6</v>
      </c>
      <c r="C50" s="139"/>
      <c r="D50" s="139"/>
      <c r="E50" s="139"/>
      <c r="F50" s="139"/>
      <c r="G50" s="139"/>
    </row>
    <row r="51" customFormat="false" ht="13.8" hidden="false" customHeight="false" outlineLevel="0" collapsed="false">
      <c r="A51" s="9" t="str">
        <f aca="false">D43</f>
        <v>Златоглазки</v>
      </c>
      <c r="B51" s="5" t="str">
        <f aca="false">D44</f>
        <v>-</v>
      </c>
      <c r="C51" s="139"/>
      <c r="D51" s="139"/>
      <c r="E51" s="139"/>
      <c r="F51" s="139"/>
      <c r="G51" s="139"/>
    </row>
    <row r="52" customFormat="false" ht="13.8" hidden="false" customHeight="false" outlineLevel="0" collapsed="false">
      <c r="A52" s="9" t="str">
        <f aca="false">E43</f>
        <v>Комары</v>
      </c>
      <c r="B52" s="5" t="str">
        <f aca="false">E44</f>
        <v>-</v>
      </c>
      <c r="C52" s="139"/>
      <c r="D52" s="139"/>
      <c r="E52" s="139"/>
      <c r="F52" s="139"/>
      <c r="G52" s="139"/>
    </row>
    <row r="53" customFormat="false" ht="13.8" hidden="false" customHeight="false" outlineLevel="0" collapsed="false">
      <c r="A53" s="9" t="str">
        <f aca="false">F43</f>
        <v>Осы</v>
      </c>
      <c r="B53" s="5" t="str">
        <f aca="false">F44</f>
        <v>-</v>
      </c>
      <c r="C53" s="139"/>
      <c r="D53" s="139"/>
      <c r="E53" s="139"/>
      <c r="F53" s="139"/>
      <c r="G53" s="139"/>
    </row>
    <row r="54" customFormat="false" ht="13.8" hidden="false" customHeight="false" outlineLevel="0" collapsed="false">
      <c r="A54" s="9" t="str">
        <f aca="false">G43</f>
        <v>Пищевая моль</v>
      </c>
      <c r="B54" s="5" t="str">
        <f aca="false">G44</f>
        <v>-</v>
      </c>
      <c r="C54" s="139"/>
      <c r="D54" s="139"/>
      <c r="E54" s="139"/>
      <c r="F54" s="139"/>
      <c r="G54" s="139"/>
    </row>
    <row r="55" customFormat="false" ht="13.8" hidden="false" customHeight="true" outlineLevel="0" collapsed="false">
      <c r="A55" s="145" t="s">
        <v>335</v>
      </c>
      <c r="B55" s="145"/>
      <c r="C55" s="145"/>
      <c r="D55" s="145"/>
      <c r="E55" s="145"/>
      <c r="F55" s="145"/>
      <c r="G55" s="145"/>
    </row>
    <row r="56" customFormat="false" ht="13.8" hidden="false" customHeight="true" outlineLevel="0" collapsed="false">
      <c r="A56" s="2" t="s">
        <v>356</v>
      </c>
      <c r="B56" s="2"/>
      <c r="C56" s="129"/>
      <c r="D56" s="129"/>
      <c r="E56" s="129"/>
      <c r="F56" s="129"/>
      <c r="G56" s="130"/>
    </row>
    <row r="57" customFormat="false" ht="13.8" hidden="false" customHeight="true" outlineLevel="0" collapsed="false">
      <c r="A57" s="140" t="s">
        <v>392</v>
      </c>
      <c r="B57" s="140"/>
      <c r="C57" s="140"/>
      <c r="D57" s="140"/>
      <c r="E57" s="140"/>
      <c r="F57" s="140"/>
      <c r="G57" s="140"/>
    </row>
    <row r="58" customFormat="false" ht="39.8" hidden="false" customHeight="true" outlineLevel="0" collapsed="false">
      <c r="A58" s="141" t="s">
        <v>363</v>
      </c>
      <c r="B58" s="141"/>
      <c r="C58" s="141" t="s">
        <v>364</v>
      </c>
      <c r="D58" s="141" t="s">
        <v>50</v>
      </c>
      <c r="E58" s="141" t="s">
        <v>365</v>
      </c>
      <c r="F58" s="141"/>
      <c r="G58" s="141" t="s">
        <v>395</v>
      </c>
    </row>
    <row r="59" customFormat="false" ht="13.8" hidden="false" customHeight="true" outlineLevel="0" collapsed="false">
      <c r="A59" s="7" t="s">
        <v>367</v>
      </c>
      <c r="B59" s="7"/>
      <c r="C59" s="157" t="s">
        <v>368</v>
      </c>
      <c r="D59" s="7" t="s">
        <v>369</v>
      </c>
      <c r="E59" s="7" t="s">
        <v>370</v>
      </c>
      <c r="F59" s="7"/>
      <c r="G59" s="158" t="n">
        <f aca="false">92*0.002</f>
        <v>0.184</v>
      </c>
    </row>
    <row r="60" customFormat="false" ht="27.85" hidden="false" customHeight="false" outlineLevel="0" collapsed="false">
      <c r="A60" s="7"/>
      <c r="B60" s="7"/>
      <c r="C60" s="152" t="s">
        <v>25</v>
      </c>
      <c r="D60" s="7"/>
      <c r="E60" s="7"/>
      <c r="F60" s="7"/>
      <c r="G60" s="158"/>
    </row>
    <row r="61" customFormat="false" ht="13.8" hidden="false" customHeight="true" outlineLevel="0" collapsed="false">
      <c r="A61" s="2" t="s">
        <v>371</v>
      </c>
      <c r="B61" s="2"/>
      <c r="C61" s="159" t="s">
        <v>75</v>
      </c>
      <c r="D61" s="160" t="s">
        <v>75</v>
      </c>
      <c r="E61" s="7" t="s">
        <v>75</v>
      </c>
      <c r="F61" s="7"/>
      <c r="G61" s="161" t="s">
        <v>75</v>
      </c>
    </row>
    <row r="62" customFormat="false" ht="13.8" hidden="false" customHeight="false" outlineLevel="0" collapsed="false">
      <c r="A62" s="2"/>
      <c r="B62" s="2"/>
      <c r="C62" s="7" t="s">
        <v>75</v>
      </c>
      <c r="D62" s="160"/>
      <c r="E62" s="7"/>
      <c r="F62" s="7"/>
      <c r="G62" s="161"/>
    </row>
    <row r="63" customFormat="false" ht="13.8" hidden="false" customHeight="true" outlineLevel="0" collapsed="false">
      <c r="A63" s="2" t="s">
        <v>356</v>
      </c>
      <c r="B63" s="2"/>
      <c r="C63" s="162" t="s">
        <v>372</v>
      </c>
      <c r="D63" s="7" t="s">
        <v>75</v>
      </c>
      <c r="E63" s="7" t="s">
        <v>75</v>
      </c>
      <c r="F63" s="7"/>
      <c r="G63" s="7" t="s">
        <v>75</v>
      </c>
    </row>
    <row r="64" customFormat="false" ht="13.8" hidden="false" customHeight="true" outlineLevel="0" collapsed="false">
      <c r="A64" s="7" t="s">
        <v>373</v>
      </c>
      <c r="B64" s="7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13.8" hidden="false" customHeight="false" outlineLevel="0" collapsed="false">
      <c r="A65" s="7"/>
      <c r="B65" s="7"/>
      <c r="C65" s="162" t="s">
        <v>75</v>
      </c>
      <c r="D65" s="7"/>
      <c r="E65" s="7"/>
      <c r="F65" s="7"/>
      <c r="G65" s="7"/>
    </row>
    <row r="66" customFormat="false" ht="13.8" hidden="false" customHeight="true" outlineLevel="0" collapsed="false">
      <c r="A66" s="2" t="s">
        <v>374</v>
      </c>
      <c r="B66" s="2"/>
      <c r="C66" s="152" t="s">
        <v>75</v>
      </c>
      <c r="D66" s="152" t="s">
        <v>75</v>
      </c>
      <c r="E66" s="152" t="s">
        <v>75</v>
      </c>
      <c r="F66" s="152"/>
      <c r="G66" s="152" t="s">
        <v>75</v>
      </c>
    </row>
    <row r="67" customFormat="false" ht="13.8" hidden="false" customHeight="false" outlineLevel="0" collapsed="false">
      <c r="A67" s="2"/>
      <c r="B67" s="2"/>
      <c r="C67" s="152" t="s">
        <v>75</v>
      </c>
      <c r="D67" s="152"/>
      <c r="E67" s="152"/>
      <c r="F67" s="152"/>
      <c r="G67" s="152"/>
    </row>
    <row r="68" customFormat="false" ht="13.8" hidden="false" customHeight="true" outlineLevel="0" collapsed="false">
      <c r="A68" s="163" t="s">
        <v>375</v>
      </c>
      <c r="B68" s="163"/>
      <c r="C68" s="152" t="s">
        <v>75</v>
      </c>
      <c r="D68" s="152" t="s">
        <v>75</v>
      </c>
      <c r="E68" s="152" t="s">
        <v>75</v>
      </c>
      <c r="F68" s="152"/>
      <c r="G68" s="152" t="s">
        <v>75</v>
      </c>
    </row>
    <row r="69" customFormat="false" ht="13.8" hidden="false" customHeight="false" outlineLevel="0" collapsed="false">
      <c r="A69" s="163"/>
      <c r="B69" s="163"/>
      <c r="C69" s="152"/>
      <c r="D69" s="152"/>
      <c r="E69" s="152"/>
      <c r="F69" s="152"/>
      <c r="G69" s="152"/>
    </row>
    <row r="70" customFormat="false" ht="13.8" hidden="false" customHeight="true" outlineLevel="0" collapsed="false">
      <c r="A70" s="140" t="s">
        <v>393</v>
      </c>
      <c r="B70" s="140"/>
      <c r="C70" s="140"/>
      <c r="D70" s="140"/>
      <c r="E70" s="140"/>
      <c r="F70" s="140"/>
      <c r="G70" s="140"/>
    </row>
    <row r="71" customFormat="false" ht="13.8" hidden="false" customHeight="true" outlineLevel="0" collapsed="false">
      <c r="A71" s="143" t="s">
        <v>380</v>
      </c>
      <c r="B71" s="143"/>
      <c r="C71" s="143"/>
      <c r="D71" s="143"/>
      <c r="E71" s="143"/>
      <c r="F71" s="7" t="s">
        <v>75</v>
      </c>
      <c r="G71" s="7"/>
    </row>
    <row r="72" customFormat="false" ht="13.8" hidden="false" customHeight="true" outlineLevel="0" collapsed="false">
      <c r="A72" s="143" t="s">
        <v>381</v>
      </c>
      <c r="B72" s="143"/>
      <c r="C72" s="143"/>
      <c r="D72" s="143"/>
      <c r="E72" s="143"/>
      <c r="F72" s="7" t="str">
        <f aca="false">F71</f>
        <v>-</v>
      </c>
      <c r="G72" s="7"/>
    </row>
    <row r="73" customFormat="false" ht="13.8" hidden="false" customHeight="true" outlineLevel="0" collapsed="false">
      <c r="A73" s="164" t="s">
        <v>382</v>
      </c>
      <c r="B73" s="164"/>
      <c r="C73" s="164"/>
      <c r="D73" s="164"/>
      <c r="E73" s="164"/>
      <c r="F73" s="7" t="s">
        <v>75</v>
      </c>
      <c r="G73" s="7"/>
    </row>
    <row r="74" customFormat="false" ht="13.8" hidden="false" customHeight="true" outlineLevel="0" collapsed="false">
      <c r="A74" s="143" t="s">
        <v>383</v>
      </c>
      <c r="B74" s="143"/>
      <c r="C74" s="143"/>
      <c r="D74" s="143"/>
      <c r="E74" s="143"/>
      <c r="F74" s="97" t="s">
        <v>384</v>
      </c>
      <c r="G74" s="97"/>
    </row>
    <row r="75" customFormat="false" ht="14.15" hidden="false" customHeight="false" outlineLevel="0" collapsed="false">
      <c r="A75" s="165" t="s">
        <v>394</v>
      </c>
      <c r="B75" s="139"/>
      <c r="C75" s="139"/>
      <c r="D75" s="139"/>
      <c r="E75" s="139"/>
      <c r="F75" s="139"/>
      <c r="G75" s="139"/>
    </row>
    <row r="76" customFormat="false" ht="32.8" hidden="false" customHeight="true" outlineLevel="0" collapsed="false">
      <c r="A76" s="9" t="s">
        <v>386</v>
      </c>
      <c r="B76" s="9"/>
      <c r="C76" s="9"/>
      <c r="D76" s="9"/>
      <c r="E76" s="9"/>
      <c r="F76" s="9"/>
      <c r="G76" s="9"/>
    </row>
    <row r="77" customFormat="false" ht="13.8" hidden="false" customHeight="true" outlineLevel="0" collapsed="false">
      <c r="A77" s="97" t="s">
        <v>387</v>
      </c>
      <c r="B77" s="97"/>
      <c r="C77" s="97"/>
      <c r="D77" s="97" t="s">
        <v>388</v>
      </c>
      <c r="E77" s="97"/>
      <c r="F77" s="97"/>
      <c r="G77" s="97"/>
    </row>
    <row r="78" customFormat="false" ht="13.8" hidden="false" customHeight="false" outlineLevel="0" collapsed="false">
      <c r="A78" s="97"/>
      <c r="B78" s="97"/>
      <c r="C78" s="97"/>
      <c r="D78" s="97"/>
      <c r="E78" s="97"/>
      <c r="F78" s="97"/>
      <c r="G78" s="97"/>
    </row>
  </sheetData>
  <mergeCells count="76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9:G29"/>
    <mergeCell ref="A31:B31"/>
    <mergeCell ref="A39:G39"/>
    <mergeCell ref="A40:G40"/>
    <mergeCell ref="A41:G41"/>
    <mergeCell ref="A42:G42"/>
    <mergeCell ref="A48:B48"/>
    <mergeCell ref="A55:G55"/>
    <mergeCell ref="A56:B56"/>
    <mergeCell ref="A57:G57"/>
    <mergeCell ref="A58:B58"/>
    <mergeCell ref="E58:F58"/>
    <mergeCell ref="A59:B60"/>
    <mergeCell ref="D59:D60"/>
    <mergeCell ref="E59:F60"/>
    <mergeCell ref="G59:G60"/>
    <mergeCell ref="A61:B62"/>
    <mergeCell ref="D61:D62"/>
    <mergeCell ref="E61:F62"/>
    <mergeCell ref="G61:G62"/>
    <mergeCell ref="A63:B63"/>
    <mergeCell ref="E63:F63"/>
    <mergeCell ref="A64:B65"/>
    <mergeCell ref="D64:D65"/>
    <mergeCell ref="E64:F65"/>
    <mergeCell ref="G64:G65"/>
    <mergeCell ref="A66:B67"/>
    <mergeCell ref="D66:D67"/>
    <mergeCell ref="E66:F67"/>
    <mergeCell ref="G66:G67"/>
    <mergeCell ref="A68:B69"/>
    <mergeCell ref="C68:C69"/>
    <mergeCell ref="D68:D69"/>
    <mergeCell ref="E68:F69"/>
    <mergeCell ref="G68:G69"/>
    <mergeCell ref="A70:G70"/>
    <mergeCell ref="A71:E71"/>
    <mergeCell ref="F71:G71"/>
    <mergeCell ref="A72:E72"/>
    <mergeCell ref="F72:G72"/>
    <mergeCell ref="A73:E73"/>
    <mergeCell ref="F73:G73"/>
    <mergeCell ref="A74:E74"/>
    <mergeCell ref="F74:G74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46" colorId="64" zoomScale="100" zoomScaleNormal="100" zoomScalePageLayoutView="100" workbookViewId="0">
      <selection pane="topLeft" activeCell="F77" activeCellId="1" sqref="H18:H19 F77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6.9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9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27.85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27.85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f aca="false">'3 конт дез (1)'!B5</f>
        <v>45573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9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9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9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52.7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9" hidden="false" customHeight="true" outlineLevel="0" collapsed="false">
      <c r="A11" s="97" t="s">
        <v>75</v>
      </c>
      <c r="B11" s="97" t="n">
        <v>3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9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52.7" hidden="false" customHeight="true" outlineLevel="0" collapsed="false">
      <c r="A14" s="23" t="s">
        <v>318</v>
      </c>
      <c r="B14" s="141" t="s">
        <v>319</v>
      </c>
      <c r="C14" s="141" t="s">
        <v>320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40.75" hidden="false" customHeight="true" outlineLevel="0" collapsed="false">
      <c r="A15" s="143" t="s">
        <v>325</v>
      </c>
      <c r="B15" s="5" t="s">
        <v>75</v>
      </c>
      <c r="C15" s="5" t="s">
        <v>75</v>
      </c>
      <c r="D15" s="5" t="s">
        <v>75</v>
      </c>
      <c r="E15" s="144" t="s">
        <v>75</v>
      </c>
      <c r="F15" s="7" t="s">
        <v>75</v>
      </c>
      <c r="G15" s="7"/>
    </row>
    <row r="16" customFormat="false" ht="13.9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9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9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9" hidden="false" customHeight="false" outlineLevel="0" collapsed="false">
      <c r="A19" s="9" t="s">
        <v>330</v>
      </c>
      <c r="B19" s="5" t="str">
        <f aca="false">F15</f>
        <v>-</v>
      </c>
      <c r="C19" s="139"/>
      <c r="D19" s="139"/>
      <c r="E19" s="139"/>
      <c r="F19" s="139"/>
      <c r="G19" s="139"/>
    </row>
    <row r="20" customFormat="false" ht="13.9" hidden="false" customHeight="false" outlineLevel="0" collapsed="false">
      <c r="A20" s="9" t="s">
        <v>331</v>
      </c>
      <c r="B20" s="5" t="str">
        <f aca="false">B19</f>
        <v>-</v>
      </c>
      <c r="C20" s="139"/>
      <c r="D20" s="139"/>
      <c r="E20" s="139"/>
      <c r="F20" s="139"/>
      <c r="G20" s="139"/>
    </row>
    <row r="21" customFormat="false" ht="13.9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9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9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9" hidden="false" customHeight="true" outlineLevel="0" collapsed="false">
      <c r="A24" s="143" t="s">
        <v>325</v>
      </c>
      <c r="B24" s="143"/>
      <c r="C24" s="143"/>
      <c r="D24" s="143"/>
      <c r="E24" s="143"/>
      <c r="F24" s="7" t="str">
        <f aca="false">B20</f>
        <v>-</v>
      </c>
      <c r="G24" s="7"/>
    </row>
    <row r="25" customFormat="false" ht="13.9" hidden="false" customHeight="true" outlineLevel="0" collapsed="false">
      <c r="A25" s="145" t="s">
        <v>335</v>
      </c>
      <c r="B25" s="145"/>
      <c r="C25" s="145"/>
      <c r="D25" s="145"/>
      <c r="E25" s="145"/>
      <c r="F25" s="145"/>
      <c r="G25" s="145"/>
    </row>
    <row r="26" customFormat="false" ht="13.9" hidden="false" customHeight="false" outlineLevel="0" collapsed="false">
      <c r="A26" s="166" t="s">
        <v>367</v>
      </c>
      <c r="B26" s="167"/>
      <c r="C26" s="167"/>
      <c r="D26" s="167"/>
      <c r="E26" s="167"/>
      <c r="F26" s="167"/>
      <c r="G26" s="168"/>
    </row>
    <row r="27" customFormat="false" ht="13.9" hidden="false" customHeight="true" outlineLevel="0" collapsed="false">
      <c r="A27" s="156" t="s">
        <v>360</v>
      </c>
      <c r="B27" s="156"/>
      <c r="C27" s="156"/>
      <c r="D27" s="156"/>
      <c r="E27" s="156"/>
      <c r="F27" s="156"/>
      <c r="G27" s="156"/>
    </row>
    <row r="28" customFormat="false" ht="13.9" hidden="false" customHeight="true" outlineLevel="0" collapsed="false">
      <c r="A28" s="143" t="s">
        <v>396</v>
      </c>
      <c r="B28" s="143"/>
      <c r="C28" s="143"/>
      <c r="D28" s="143"/>
      <c r="E28" s="143"/>
      <c r="F28" s="143"/>
      <c r="G28" s="143"/>
    </row>
    <row r="29" customFormat="false" ht="13.9" hidden="false" customHeight="true" outlineLevel="0" collapsed="false">
      <c r="A29" s="140" t="s">
        <v>337</v>
      </c>
      <c r="B29" s="140"/>
      <c r="C29" s="140"/>
      <c r="D29" s="140"/>
      <c r="E29" s="140"/>
      <c r="F29" s="140"/>
      <c r="G29" s="140"/>
    </row>
    <row r="30" customFormat="false" ht="14.15" hidden="false" customHeight="false" outlineLevel="0" collapsed="false">
      <c r="A30" s="141" t="s">
        <v>338</v>
      </c>
      <c r="B30" s="9" t="s">
        <v>389</v>
      </c>
      <c r="C30" s="9" t="s">
        <v>340</v>
      </c>
      <c r="D30" s="9" t="s">
        <v>341</v>
      </c>
      <c r="E30" s="9" t="s">
        <v>342</v>
      </c>
      <c r="F30" s="9" t="s">
        <v>343</v>
      </c>
      <c r="G30" s="9" t="s">
        <v>344</v>
      </c>
    </row>
    <row r="31" customFormat="false" ht="14.15" hidden="false" customHeight="false" outlineLevel="0" collapsed="false">
      <c r="A31" s="5" t="s">
        <v>75</v>
      </c>
      <c r="B31" s="5" t="s">
        <v>75</v>
      </c>
      <c r="C31" s="5" t="s">
        <v>75</v>
      </c>
      <c r="D31" s="5" t="s">
        <v>75</v>
      </c>
      <c r="E31" s="5" t="s">
        <v>75</v>
      </c>
      <c r="F31" s="5" t="s">
        <v>75</v>
      </c>
      <c r="G31" s="5" t="s">
        <v>75</v>
      </c>
    </row>
    <row r="32" customFormat="false" ht="14.15" hidden="false" customHeight="false" outlineLevel="0" collapsed="false">
      <c r="A32" s="5" t="s">
        <v>75</v>
      </c>
      <c r="B32" s="5" t="s">
        <v>75</v>
      </c>
      <c r="C32" s="5" t="s">
        <v>75</v>
      </c>
      <c r="D32" s="5" t="s">
        <v>75</v>
      </c>
      <c r="E32" s="5" t="s">
        <v>75</v>
      </c>
      <c r="F32" s="5" t="s">
        <v>75</v>
      </c>
      <c r="G32" s="5" t="s">
        <v>75</v>
      </c>
    </row>
    <row r="33" customFormat="false" ht="14.15" hidden="false" customHeight="false" outlineLevel="0" collapsed="false">
      <c r="A33" s="5" t="s">
        <v>75</v>
      </c>
      <c r="B33" s="5" t="s">
        <v>75</v>
      </c>
      <c r="C33" s="5" t="s">
        <v>75</v>
      </c>
      <c r="D33" s="5" t="s">
        <v>75</v>
      </c>
      <c r="E33" s="5" t="s">
        <v>75</v>
      </c>
      <c r="F33" s="5" t="s">
        <v>75</v>
      </c>
      <c r="G33" s="5" t="s">
        <v>75</v>
      </c>
    </row>
    <row r="34" customFormat="false" ht="13.9" hidden="false" customHeight="true" outlineLevel="0" collapsed="false">
      <c r="A34" s="145" t="s">
        <v>326</v>
      </c>
      <c r="B34" s="145"/>
      <c r="C34" s="145"/>
      <c r="D34" s="145"/>
      <c r="E34" s="145"/>
      <c r="F34" s="145"/>
      <c r="G34" s="145"/>
    </row>
    <row r="35" customFormat="false" ht="13.9" hidden="false" customHeight="false" outlineLevel="0" collapsed="false">
      <c r="A35" s="141" t="s">
        <v>327</v>
      </c>
      <c r="B35" s="141" t="s">
        <v>328</v>
      </c>
      <c r="C35" s="102"/>
      <c r="D35" s="102"/>
      <c r="E35" s="102"/>
      <c r="F35" s="102"/>
      <c r="G35" s="102"/>
    </row>
    <row r="36" customFormat="false" ht="13.9" hidden="false" customHeight="true" outlineLevel="0" collapsed="false">
      <c r="A36" s="7" t="s">
        <v>345</v>
      </c>
      <c r="B36" s="7"/>
      <c r="C36" s="102"/>
      <c r="D36" s="102"/>
      <c r="E36" s="102"/>
      <c r="F36" s="102"/>
      <c r="G36" s="102"/>
    </row>
    <row r="37" customFormat="false" ht="13.9" hidden="false" customHeight="false" outlineLevel="0" collapsed="false">
      <c r="A37" s="9" t="s">
        <v>389</v>
      </c>
      <c r="B37" s="5" t="n">
        <f aca="false">SUM(B31:B33)</f>
        <v>0</v>
      </c>
      <c r="C37" s="102"/>
      <c r="D37" s="102"/>
      <c r="E37" s="102"/>
      <c r="F37" s="102"/>
      <c r="G37" s="102"/>
    </row>
    <row r="38" customFormat="false" ht="13.9" hidden="false" customHeight="false" outlineLevel="0" collapsed="false">
      <c r="A38" s="9" t="s">
        <v>340</v>
      </c>
      <c r="B38" s="5" t="n">
        <f aca="false">SUM(C31:C33)</f>
        <v>0</v>
      </c>
      <c r="C38" s="102"/>
      <c r="D38" s="102"/>
      <c r="E38" s="102"/>
      <c r="F38" s="102"/>
      <c r="G38" s="102"/>
    </row>
    <row r="39" customFormat="false" ht="13.9" hidden="false" customHeight="false" outlineLevel="0" collapsed="false">
      <c r="A39" s="9" t="s">
        <v>341</v>
      </c>
      <c r="B39" s="5" t="n">
        <f aca="false">SUM(D31:D33)</f>
        <v>0</v>
      </c>
      <c r="C39" s="148"/>
      <c r="D39" s="148"/>
      <c r="E39" s="148"/>
      <c r="F39" s="148"/>
      <c r="G39" s="102"/>
    </row>
    <row r="40" customFormat="false" ht="13.9" hidden="false" customHeight="false" outlineLevel="0" collapsed="false">
      <c r="A40" s="9" t="s">
        <v>342</v>
      </c>
      <c r="B40" s="5" t="n">
        <f aca="false">SUM(E31:E33)</f>
        <v>0</v>
      </c>
      <c r="C40" s="148"/>
      <c r="D40" s="148"/>
      <c r="E40" s="148"/>
      <c r="F40" s="148"/>
      <c r="G40" s="102"/>
    </row>
    <row r="41" customFormat="false" ht="13.9" hidden="false" customHeight="false" outlineLevel="0" collapsed="false">
      <c r="A41" s="9" t="s">
        <v>343</v>
      </c>
      <c r="B41" s="5" t="n">
        <f aca="false">SUM(F31:F33)</f>
        <v>0</v>
      </c>
      <c r="C41" s="148"/>
      <c r="D41" s="148"/>
      <c r="E41" s="148"/>
      <c r="F41" s="148"/>
      <c r="G41" s="102"/>
    </row>
    <row r="42" customFormat="false" ht="13.9" hidden="false" customHeight="false" outlineLevel="0" collapsed="false">
      <c r="A42" s="9" t="s">
        <v>344</v>
      </c>
      <c r="B42" s="5" t="n">
        <f aca="false">SUM(G31:G33)</f>
        <v>0</v>
      </c>
      <c r="C42" s="148"/>
      <c r="D42" s="148"/>
      <c r="E42" s="148"/>
      <c r="F42" s="148"/>
      <c r="G42" s="102"/>
    </row>
    <row r="43" customFormat="false" ht="13.9" hidden="false" customHeight="false" outlineLevel="0" collapsed="false">
      <c r="A43" s="9" t="s">
        <v>331</v>
      </c>
      <c r="B43" s="5" t="n">
        <f aca="false">SUM(B38:B42)</f>
        <v>0</v>
      </c>
      <c r="C43" s="148"/>
      <c r="D43" s="148"/>
      <c r="E43" s="148"/>
      <c r="F43" s="148"/>
      <c r="G43" s="102"/>
    </row>
    <row r="44" customFormat="false" ht="13.9" hidden="false" customHeight="true" outlineLevel="0" collapsed="false">
      <c r="A44" s="143" t="s">
        <v>75</v>
      </c>
      <c r="B44" s="143"/>
      <c r="C44" s="143"/>
      <c r="D44" s="143"/>
      <c r="E44" s="143"/>
      <c r="F44" s="143"/>
      <c r="G44" s="143"/>
    </row>
    <row r="45" customFormat="false" ht="13.9" hidden="false" customHeight="true" outlineLevel="0" collapsed="false">
      <c r="A45" s="145" t="s">
        <v>335</v>
      </c>
      <c r="B45" s="145"/>
      <c r="C45" s="145"/>
      <c r="D45" s="145"/>
      <c r="E45" s="145"/>
      <c r="F45" s="145"/>
      <c r="G45" s="145"/>
    </row>
    <row r="46" customFormat="false" ht="13.9" hidden="false" customHeight="true" outlineLevel="0" collapsed="false">
      <c r="A46" s="143" t="s">
        <v>336</v>
      </c>
      <c r="B46" s="143"/>
      <c r="C46" s="143"/>
      <c r="D46" s="143"/>
      <c r="E46" s="143"/>
      <c r="F46" s="143"/>
      <c r="G46" s="143"/>
    </row>
    <row r="47" customFormat="false" ht="13.9" hidden="false" customHeight="true" outlineLevel="0" collapsed="false">
      <c r="A47" s="140" t="s">
        <v>347</v>
      </c>
      <c r="B47" s="140"/>
      <c r="C47" s="140"/>
      <c r="D47" s="140"/>
      <c r="E47" s="140"/>
      <c r="F47" s="140"/>
      <c r="G47" s="140"/>
    </row>
    <row r="48" customFormat="false" ht="39.8" hidden="false" customHeight="false" outlineLevel="0" collapsed="false">
      <c r="A48" s="141" t="s">
        <v>348</v>
      </c>
      <c r="B48" s="141" t="s">
        <v>349</v>
      </c>
      <c r="C48" s="141" t="s">
        <v>350</v>
      </c>
      <c r="D48" s="141" t="s">
        <v>351</v>
      </c>
      <c r="E48" s="141" t="s">
        <v>352</v>
      </c>
      <c r="F48" s="141" t="s">
        <v>353</v>
      </c>
      <c r="G48" s="141" t="s">
        <v>354</v>
      </c>
    </row>
    <row r="49" customFormat="false" ht="13.9" hidden="false" customHeight="false" outlineLevel="0" collapsed="false">
      <c r="A49" s="149" t="s">
        <v>75</v>
      </c>
      <c r="B49" s="149" t="s">
        <v>75</v>
      </c>
      <c r="C49" s="149" t="s">
        <v>75</v>
      </c>
      <c r="D49" s="149" t="s">
        <v>75</v>
      </c>
      <c r="E49" s="149" t="s">
        <v>75</v>
      </c>
      <c r="F49" s="149" t="s">
        <v>75</v>
      </c>
      <c r="G49" s="149" t="s">
        <v>75</v>
      </c>
    </row>
    <row r="50" customFormat="false" ht="13.9" hidden="false" customHeight="true" outlineLevel="0" collapsed="false">
      <c r="A50" s="145" t="s">
        <v>326</v>
      </c>
      <c r="B50" s="145"/>
      <c r="C50" s="145"/>
      <c r="D50" s="145"/>
      <c r="E50" s="145"/>
      <c r="F50" s="145"/>
      <c r="G50" s="145"/>
    </row>
    <row r="51" customFormat="false" ht="13.9" hidden="false" customHeight="false" outlineLevel="0" collapsed="false">
      <c r="A51" s="141" t="s">
        <v>327</v>
      </c>
      <c r="B51" s="141" t="s">
        <v>328</v>
      </c>
      <c r="C51" s="139"/>
      <c r="D51" s="139"/>
      <c r="E51" s="139"/>
      <c r="F51" s="139"/>
      <c r="G51" s="139"/>
    </row>
    <row r="52" customFormat="false" ht="13.9" hidden="false" customHeight="true" outlineLevel="0" collapsed="false">
      <c r="A52" s="152" t="s">
        <v>355</v>
      </c>
      <c r="B52" s="152"/>
      <c r="C52" s="139"/>
      <c r="D52" s="139"/>
      <c r="E52" s="139"/>
      <c r="F52" s="139"/>
      <c r="G52" s="139"/>
    </row>
    <row r="53" customFormat="false" ht="13.9" hidden="false" customHeight="false" outlineLevel="0" collapsed="false">
      <c r="A53" s="9" t="s">
        <v>349</v>
      </c>
      <c r="B53" s="5" t="str">
        <f aca="false">B49</f>
        <v>-</v>
      </c>
      <c r="C53" s="139"/>
      <c r="D53" s="139"/>
      <c r="E53" s="139"/>
      <c r="F53" s="139"/>
      <c r="G53" s="139"/>
    </row>
    <row r="54" customFormat="false" ht="13.9" hidden="false" customHeight="false" outlineLevel="0" collapsed="false">
      <c r="A54" s="9" t="s">
        <v>350</v>
      </c>
      <c r="B54" s="5" t="str">
        <f aca="false">C49</f>
        <v>-</v>
      </c>
      <c r="C54" s="139"/>
      <c r="D54" s="139"/>
      <c r="E54" s="139"/>
      <c r="F54" s="139"/>
      <c r="G54" s="139"/>
    </row>
    <row r="55" customFormat="false" ht="27.85" hidden="false" customHeight="false" outlineLevel="0" collapsed="false">
      <c r="A55" s="9" t="str">
        <f aca="false">D48</f>
        <v>Златоглазки</v>
      </c>
      <c r="B55" s="5" t="str">
        <f aca="false">D49</f>
        <v>-</v>
      </c>
      <c r="C55" s="139"/>
      <c r="D55" s="139"/>
      <c r="E55" s="139"/>
      <c r="F55" s="139"/>
      <c r="G55" s="139"/>
    </row>
    <row r="56" customFormat="false" ht="13.9" hidden="false" customHeight="false" outlineLevel="0" collapsed="false">
      <c r="A56" s="9" t="str">
        <f aca="false">E48</f>
        <v>Комары</v>
      </c>
      <c r="B56" s="5" t="str">
        <f aca="false">E49</f>
        <v>-</v>
      </c>
      <c r="C56" s="139"/>
      <c r="D56" s="139"/>
      <c r="E56" s="139"/>
      <c r="F56" s="139"/>
      <c r="G56" s="139"/>
    </row>
    <row r="57" customFormat="false" ht="13.9" hidden="false" customHeight="false" outlineLevel="0" collapsed="false">
      <c r="A57" s="9" t="str">
        <f aca="false">F48</f>
        <v>Осы</v>
      </c>
      <c r="B57" s="5" t="str">
        <f aca="false">F49</f>
        <v>-</v>
      </c>
      <c r="C57" s="139"/>
      <c r="D57" s="139"/>
      <c r="E57" s="139"/>
      <c r="F57" s="139"/>
      <c r="G57" s="139"/>
    </row>
    <row r="58" customFormat="false" ht="27.85" hidden="false" customHeight="false" outlineLevel="0" collapsed="false">
      <c r="A58" s="9" t="str">
        <f aca="false">G48</f>
        <v>Пищевая моль</v>
      </c>
      <c r="B58" s="5" t="str">
        <f aca="false">G49</f>
        <v>-</v>
      </c>
      <c r="C58" s="139"/>
      <c r="D58" s="139"/>
      <c r="E58" s="139"/>
      <c r="F58" s="139"/>
      <c r="G58" s="139"/>
    </row>
    <row r="59" customFormat="false" ht="13.9" hidden="false" customHeight="true" outlineLevel="0" collapsed="false">
      <c r="A59" s="145" t="s">
        <v>335</v>
      </c>
      <c r="B59" s="145"/>
      <c r="C59" s="145"/>
      <c r="D59" s="145"/>
      <c r="E59" s="145"/>
      <c r="F59" s="145"/>
      <c r="G59" s="145"/>
    </row>
    <row r="60" customFormat="false" ht="13.9" hidden="false" customHeight="true" outlineLevel="0" collapsed="false">
      <c r="A60" s="2" t="s">
        <v>336</v>
      </c>
      <c r="B60" s="2"/>
      <c r="C60" s="2"/>
      <c r="D60" s="2"/>
      <c r="E60" s="2"/>
      <c r="F60" s="2"/>
      <c r="G60" s="2"/>
    </row>
    <row r="61" customFormat="false" ht="13.9" hidden="false" customHeight="true" outlineLevel="0" collapsed="false">
      <c r="A61" s="140" t="s">
        <v>392</v>
      </c>
      <c r="B61" s="140"/>
      <c r="C61" s="140"/>
      <c r="D61" s="140"/>
      <c r="E61" s="140"/>
      <c r="F61" s="140"/>
      <c r="G61" s="140"/>
    </row>
    <row r="62" customFormat="false" ht="52.7" hidden="false" customHeight="true" outlineLevel="0" collapsed="false">
      <c r="A62" s="141" t="s">
        <v>363</v>
      </c>
      <c r="B62" s="141"/>
      <c r="C62" s="141" t="s">
        <v>397</v>
      </c>
      <c r="D62" s="141" t="s">
        <v>50</v>
      </c>
      <c r="E62" s="141" t="s">
        <v>365</v>
      </c>
      <c r="F62" s="141"/>
      <c r="G62" s="141" t="s">
        <v>395</v>
      </c>
    </row>
    <row r="63" customFormat="false" ht="13.9" hidden="false" customHeight="true" outlineLevel="0" collapsed="false">
      <c r="A63" s="7" t="s">
        <v>367</v>
      </c>
      <c r="B63" s="7"/>
      <c r="C63" s="157" t="s">
        <v>368</v>
      </c>
      <c r="D63" s="7" t="s">
        <v>369</v>
      </c>
      <c r="E63" s="7" t="s">
        <v>370</v>
      </c>
      <c r="F63" s="7"/>
      <c r="G63" s="158" t="n">
        <f aca="false">92*0.002</f>
        <v>0.184</v>
      </c>
    </row>
    <row r="64" customFormat="false" ht="14.15" hidden="false" customHeight="false" outlineLevel="0" collapsed="false">
      <c r="A64" s="7"/>
      <c r="B64" s="7"/>
      <c r="C64" s="147" t="s">
        <v>25</v>
      </c>
      <c r="D64" s="7"/>
      <c r="E64" s="7"/>
      <c r="F64" s="7"/>
      <c r="G64" s="158"/>
    </row>
    <row r="65" customFormat="false" ht="13.9" hidden="false" customHeight="true" outlineLevel="0" collapsed="false">
      <c r="A65" s="2" t="s">
        <v>371</v>
      </c>
      <c r="B65" s="2"/>
      <c r="C65" s="159" t="s">
        <v>75</v>
      </c>
      <c r="D65" s="160" t="s">
        <v>75</v>
      </c>
      <c r="E65" s="7" t="s">
        <v>75</v>
      </c>
      <c r="F65" s="7"/>
      <c r="G65" s="161" t="s">
        <v>75</v>
      </c>
    </row>
    <row r="66" customFormat="false" ht="13.9" hidden="false" customHeight="false" outlineLevel="0" collapsed="false">
      <c r="A66" s="2"/>
      <c r="B66" s="2"/>
      <c r="C66" s="7" t="s">
        <v>75</v>
      </c>
      <c r="D66" s="160"/>
      <c r="E66" s="7"/>
      <c r="F66" s="7"/>
      <c r="G66" s="161"/>
    </row>
    <row r="67" customFormat="false" ht="27.85" hidden="false" customHeight="true" outlineLevel="0" collapsed="false">
      <c r="A67" s="2" t="s">
        <v>356</v>
      </c>
      <c r="B67" s="2"/>
      <c r="C67" s="162" t="s">
        <v>75</v>
      </c>
      <c r="D67" s="7" t="s">
        <v>75</v>
      </c>
      <c r="E67" s="7" t="s">
        <v>75</v>
      </c>
      <c r="F67" s="7"/>
      <c r="G67" s="7" t="s">
        <v>75</v>
      </c>
    </row>
    <row r="68" customFormat="false" ht="14.15" hidden="false" customHeight="true" outlineLevel="0" collapsed="false">
      <c r="A68" s="2" t="s">
        <v>373</v>
      </c>
      <c r="B68" s="2"/>
      <c r="C68" s="157" t="s">
        <v>75</v>
      </c>
      <c r="D68" s="7" t="s">
        <v>75</v>
      </c>
      <c r="E68" s="7" t="s">
        <v>75</v>
      </c>
      <c r="F68" s="7"/>
      <c r="G68" s="158" t="s">
        <v>75</v>
      </c>
    </row>
    <row r="69" customFormat="false" ht="14.15" hidden="false" customHeight="false" outlineLevel="0" collapsed="false">
      <c r="A69" s="2"/>
      <c r="B69" s="2"/>
      <c r="C69" s="147" t="s">
        <v>75</v>
      </c>
      <c r="D69" s="7"/>
      <c r="E69" s="7"/>
      <c r="F69" s="7"/>
      <c r="G69" s="158"/>
    </row>
    <row r="70" customFormat="false" ht="13.9" hidden="false" customHeight="true" outlineLevel="0" collapsed="false">
      <c r="A70" s="2" t="s">
        <v>374</v>
      </c>
      <c r="B70" s="2"/>
      <c r="C70" s="152" t="s">
        <v>75</v>
      </c>
      <c r="D70" s="152" t="s">
        <v>75</v>
      </c>
      <c r="E70" s="152" t="s">
        <v>75</v>
      </c>
      <c r="F70" s="152"/>
      <c r="G70" s="152" t="s">
        <v>75</v>
      </c>
    </row>
    <row r="71" customFormat="false" ht="13.9" hidden="false" customHeight="false" outlineLevel="0" collapsed="false">
      <c r="A71" s="2"/>
      <c r="B71" s="2"/>
      <c r="C71" s="152" t="s">
        <v>75</v>
      </c>
      <c r="D71" s="152"/>
      <c r="E71" s="152"/>
      <c r="F71" s="152"/>
      <c r="G71" s="152"/>
    </row>
    <row r="72" customFormat="false" ht="12.8" hidden="false" customHeight="true" outlineLevel="0" collapsed="false">
      <c r="A72" s="163" t="s">
        <v>375</v>
      </c>
      <c r="B72" s="163"/>
      <c r="C72" s="152" t="s">
        <v>75</v>
      </c>
      <c r="D72" s="152" t="s">
        <v>75</v>
      </c>
      <c r="E72" s="152" t="s">
        <v>75</v>
      </c>
      <c r="F72" s="152"/>
      <c r="G72" s="152" t="s">
        <v>75</v>
      </c>
    </row>
    <row r="73" customFormat="false" ht="12.8" hidden="false" customHeight="false" outlineLevel="0" collapsed="false">
      <c r="A73" s="163"/>
      <c r="B73" s="163"/>
      <c r="C73" s="152"/>
      <c r="D73" s="152"/>
      <c r="E73" s="152"/>
      <c r="F73" s="152"/>
      <c r="G73" s="152"/>
    </row>
    <row r="74" customFormat="false" ht="13.8" hidden="false" customHeight="true" outlineLevel="0" collapsed="false">
      <c r="A74" s="163" t="s">
        <v>376</v>
      </c>
      <c r="B74" s="163"/>
      <c r="C74" s="152" t="s">
        <v>75</v>
      </c>
      <c r="D74" s="152" t="s">
        <v>75</v>
      </c>
      <c r="E74" s="152" t="s">
        <v>75</v>
      </c>
      <c r="F74" s="152"/>
      <c r="G74" s="152" t="s">
        <v>75</v>
      </c>
    </row>
    <row r="75" customFormat="false" ht="13.8" hidden="false" customHeight="false" outlineLevel="0" collapsed="false">
      <c r="A75" s="163"/>
      <c r="B75" s="163"/>
      <c r="C75" s="152" t="s">
        <v>75</v>
      </c>
      <c r="D75" s="152"/>
      <c r="E75" s="152"/>
      <c r="F75" s="152"/>
      <c r="G75" s="152"/>
    </row>
    <row r="76" customFormat="false" ht="13.9" hidden="false" customHeight="true" outlineLevel="0" collapsed="false">
      <c r="A76" s="140" t="s">
        <v>393</v>
      </c>
      <c r="B76" s="140"/>
      <c r="C76" s="140"/>
      <c r="D76" s="140"/>
      <c r="E76" s="140"/>
      <c r="F76" s="140"/>
      <c r="G76" s="140"/>
    </row>
    <row r="77" customFormat="false" ht="27.85" hidden="false" customHeight="true" outlineLevel="0" collapsed="false">
      <c r="A77" s="143" t="s">
        <v>380</v>
      </c>
      <c r="B77" s="143"/>
      <c r="C77" s="143"/>
      <c r="D77" s="143"/>
      <c r="E77" s="143"/>
      <c r="F77" s="7" t="s">
        <v>75</v>
      </c>
      <c r="G77" s="7"/>
    </row>
    <row r="78" customFormat="false" ht="13.9" hidden="false" customHeight="true" outlineLevel="0" collapsed="false">
      <c r="A78" s="143" t="s">
        <v>381</v>
      </c>
      <c r="B78" s="143"/>
      <c r="C78" s="143"/>
      <c r="D78" s="143"/>
      <c r="E78" s="143"/>
      <c r="F78" s="7" t="str">
        <f aca="false">F77</f>
        <v>-</v>
      </c>
      <c r="G78" s="7"/>
    </row>
    <row r="79" customFormat="false" ht="13.9" hidden="false" customHeight="true" outlineLevel="0" collapsed="false">
      <c r="A79" s="164" t="s">
        <v>382</v>
      </c>
      <c r="B79" s="164"/>
      <c r="C79" s="164"/>
      <c r="D79" s="164"/>
      <c r="E79" s="164"/>
      <c r="F79" s="7" t="s">
        <v>75</v>
      </c>
      <c r="G79" s="7"/>
    </row>
    <row r="80" customFormat="false" ht="13.9" hidden="false" customHeight="true" outlineLevel="0" collapsed="false">
      <c r="A80" s="143" t="s">
        <v>383</v>
      </c>
      <c r="B80" s="143"/>
      <c r="C80" s="143"/>
      <c r="D80" s="143"/>
      <c r="E80" s="143"/>
      <c r="F80" s="97" t="s">
        <v>384</v>
      </c>
      <c r="G80" s="97"/>
    </row>
    <row r="81" customFormat="false" ht="13.9" hidden="false" customHeight="true" outlineLevel="0" collapsed="false">
      <c r="A81" s="140" t="s">
        <v>394</v>
      </c>
      <c r="B81" s="140"/>
      <c r="C81" s="140"/>
      <c r="D81" s="140"/>
      <c r="E81" s="140"/>
      <c r="F81" s="140"/>
      <c r="G81" s="140"/>
    </row>
    <row r="82" customFormat="false" ht="27.85" hidden="false" customHeight="true" outlineLevel="0" collapsed="false">
      <c r="A82" s="9" t="s">
        <v>386</v>
      </c>
      <c r="B82" s="9"/>
      <c r="C82" s="9"/>
      <c r="D82" s="9"/>
      <c r="E82" s="9"/>
      <c r="F82" s="9"/>
      <c r="G82" s="9"/>
    </row>
    <row r="83" customFormat="false" ht="12.8" hidden="false" customHeight="true" outlineLevel="0" collapsed="false">
      <c r="A83" s="97" t="s">
        <v>387</v>
      </c>
      <c r="B83" s="97"/>
      <c r="C83" s="97"/>
      <c r="D83" s="97" t="s">
        <v>388</v>
      </c>
      <c r="E83" s="97"/>
      <c r="F83" s="97"/>
      <c r="G83" s="97"/>
    </row>
    <row r="84" customFormat="false" ht="12.8" hidden="false" customHeight="false" outlineLevel="0" collapsed="false">
      <c r="A84" s="97"/>
      <c r="B84" s="97"/>
      <c r="C84" s="97"/>
      <c r="D84" s="97"/>
      <c r="E84" s="97"/>
      <c r="F84" s="97"/>
      <c r="G84" s="97"/>
    </row>
  </sheetData>
  <mergeCells count="86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E24"/>
    <mergeCell ref="F24:G24"/>
    <mergeCell ref="A25:G25"/>
    <mergeCell ref="A27:G27"/>
    <mergeCell ref="A28:G28"/>
    <mergeCell ref="A29:G29"/>
    <mergeCell ref="A34:G34"/>
    <mergeCell ref="A36:B36"/>
    <mergeCell ref="A44:G44"/>
    <mergeCell ref="A45:G45"/>
    <mergeCell ref="A46:G46"/>
    <mergeCell ref="A47:G47"/>
    <mergeCell ref="A50:G50"/>
    <mergeCell ref="A52:B52"/>
    <mergeCell ref="A59:G59"/>
    <mergeCell ref="A60:G60"/>
    <mergeCell ref="A61:G61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A68:B69"/>
    <mergeCell ref="D68:D69"/>
    <mergeCell ref="E68:F69"/>
    <mergeCell ref="G68:G69"/>
    <mergeCell ref="A70:B71"/>
    <mergeCell ref="D70:D71"/>
    <mergeCell ref="E70:F71"/>
    <mergeCell ref="G70:G71"/>
    <mergeCell ref="A72:B73"/>
    <mergeCell ref="C72:C73"/>
    <mergeCell ref="D72:D73"/>
    <mergeCell ref="E72:F73"/>
    <mergeCell ref="G72:G73"/>
    <mergeCell ref="A74:B75"/>
    <mergeCell ref="D74:D75"/>
    <mergeCell ref="E74:F75"/>
    <mergeCell ref="G74:G75"/>
    <mergeCell ref="A76:G76"/>
    <mergeCell ref="A77:E77"/>
    <mergeCell ref="F77:G77"/>
    <mergeCell ref="A78:E78"/>
    <mergeCell ref="F78:G78"/>
    <mergeCell ref="A79:E79"/>
    <mergeCell ref="F79:G79"/>
    <mergeCell ref="A80:E80"/>
    <mergeCell ref="F80:G80"/>
    <mergeCell ref="A81:G81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8"/>
  <sheetViews>
    <sheetView showFormulas="false" showGridLines="true" showRowColHeaders="true" showZeros="true" rightToLeft="false" tabSelected="false" showOutlineSymbols="true" defaultGridColor="true" view="pageBreakPreview" topLeftCell="A40" colorId="64" zoomScale="100" zoomScaleNormal="100" zoomScalePageLayoutView="100" workbookViewId="0">
      <selection pane="topLeft" activeCell="A27" activeCellId="1" sqref="H18:H19 A27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5.47"/>
    <col collapsed="false" customWidth="true" hidden="false" outlineLevel="0" max="2" min="2" style="1" width="17.84"/>
    <col collapsed="false" customWidth="true" hidden="false" outlineLevel="0" max="3" min="3" style="1" width="12.92"/>
    <col collapsed="false" customWidth="true" hidden="false" outlineLevel="0" max="4" min="4" style="1" width="20.06"/>
    <col collapsed="false" customWidth="true" hidden="false" outlineLevel="0" max="5" min="5" style="1" width="17.84"/>
    <col collapsed="false" customWidth="true" hidden="false" outlineLevel="0" max="6" min="6" style="1" width="19.75"/>
    <col collapsed="false" customWidth="true" hidden="false" outlineLevel="0" max="7" min="7" style="1" width="17.35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9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27.85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27.85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27.85" hidden="false" customHeight="false" outlineLevel="0" collapsed="false">
      <c r="A5" s="137" t="s">
        <v>314</v>
      </c>
      <c r="B5" s="138" t="n">
        <f aca="false">'3 конт дез (2)'!B5</f>
        <v>45581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9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9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9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52.7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9" hidden="false" customHeight="true" outlineLevel="0" collapsed="false">
      <c r="A11" s="97" t="s">
        <v>75</v>
      </c>
      <c r="B11" s="97" t="n">
        <v>3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9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52.7" hidden="false" customHeight="true" outlineLevel="0" collapsed="false">
      <c r="A14" s="23" t="s">
        <v>318</v>
      </c>
      <c r="B14" s="141" t="s">
        <v>319</v>
      </c>
      <c r="C14" s="141" t="s">
        <v>320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39.8" hidden="false" customHeight="true" outlineLevel="0" collapsed="false">
      <c r="A15" s="143" t="s">
        <v>325</v>
      </c>
      <c r="B15" s="5" t="s">
        <v>75</v>
      </c>
      <c r="C15" s="5" t="s">
        <v>75</v>
      </c>
      <c r="D15" s="5" t="s">
        <v>75</v>
      </c>
      <c r="E15" s="144" t="s">
        <v>75</v>
      </c>
      <c r="F15" s="7" t="s">
        <v>75</v>
      </c>
      <c r="G15" s="7"/>
    </row>
    <row r="16" customFormat="false" ht="13.9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9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9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9" hidden="false" customHeight="false" outlineLevel="0" collapsed="false">
      <c r="A19" s="9" t="s">
        <v>330</v>
      </c>
      <c r="B19" s="5" t="str">
        <f aca="false">F15</f>
        <v>-</v>
      </c>
      <c r="C19" s="139"/>
      <c r="D19" s="139"/>
      <c r="E19" s="139"/>
      <c r="F19" s="139"/>
      <c r="G19" s="139"/>
    </row>
    <row r="20" customFormat="false" ht="13.9" hidden="false" customHeight="false" outlineLevel="0" collapsed="false">
      <c r="A20" s="9" t="s">
        <v>331</v>
      </c>
      <c r="B20" s="5" t="str">
        <f aca="false">B19</f>
        <v>-</v>
      </c>
      <c r="C20" s="139"/>
      <c r="D20" s="139"/>
      <c r="E20" s="139"/>
      <c r="F20" s="139"/>
      <c r="G20" s="139"/>
    </row>
    <row r="21" customFormat="false" ht="13.9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9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9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9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9" hidden="false" customHeight="false" outlineLevel="0" collapsed="false">
      <c r="A25" s="166" t="s">
        <v>367</v>
      </c>
      <c r="B25" s="167"/>
      <c r="C25" s="167"/>
      <c r="D25" s="167"/>
      <c r="E25" s="167"/>
      <c r="F25" s="167"/>
      <c r="G25" s="168"/>
    </row>
    <row r="26" customFormat="false" ht="13.9" hidden="false" customHeight="true" outlineLevel="0" collapsed="false">
      <c r="A26" s="156" t="s">
        <v>360</v>
      </c>
      <c r="B26" s="156"/>
      <c r="C26" s="156"/>
      <c r="D26" s="156"/>
      <c r="E26" s="156"/>
      <c r="F26" s="156"/>
      <c r="G26" s="156"/>
    </row>
    <row r="27" customFormat="false" ht="13.9" hidden="false" customHeight="true" outlineLevel="0" collapsed="false">
      <c r="A27" s="143" t="s">
        <v>396</v>
      </c>
      <c r="B27" s="143"/>
      <c r="C27" s="143"/>
      <c r="D27" s="143"/>
      <c r="E27" s="143"/>
      <c r="F27" s="143"/>
      <c r="G27" s="143"/>
    </row>
    <row r="28" customFormat="false" ht="14.15" hidden="false" customHeight="false" outlineLevel="0" collapsed="false">
      <c r="A28" s="141" t="s">
        <v>338</v>
      </c>
      <c r="B28" s="9" t="s">
        <v>389</v>
      </c>
      <c r="C28" s="9" t="s">
        <v>340</v>
      </c>
      <c r="D28" s="9" t="s">
        <v>341</v>
      </c>
      <c r="E28" s="9" t="s">
        <v>342</v>
      </c>
      <c r="F28" s="9" t="s">
        <v>343</v>
      </c>
      <c r="G28" s="9" t="s">
        <v>344</v>
      </c>
    </row>
    <row r="29" customFormat="false" ht="13.9" hidden="false" customHeight="false" outlineLevel="0" collapsed="false">
      <c r="A29" s="7"/>
      <c r="B29" s="7" t="s">
        <v>75</v>
      </c>
      <c r="C29" s="7" t="s">
        <v>75</v>
      </c>
      <c r="D29" s="7" t="s">
        <v>75</v>
      </c>
      <c r="E29" s="7" t="s">
        <v>75</v>
      </c>
      <c r="F29" s="7" t="s">
        <v>75</v>
      </c>
      <c r="G29" s="7" t="s">
        <v>75</v>
      </c>
    </row>
    <row r="30" customFormat="false" ht="13.9" hidden="false" customHeight="false" outlineLevel="0" collapsed="false">
      <c r="A30" s="7"/>
      <c r="B30" s="7" t="s">
        <v>75</v>
      </c>
      <c r="C30" s="7" t="s">
        <v>75</v>
      </c>
      <c r="D30" s="7" t="s">
        <v>75</v>
      </c>
      <c r="E30" s="7" t="s">
        <v>75</v>
      </c>
      <c r="F30" s="7" t="s">
        <v>75</v>
      </c>
      <c r="G30" s="7" t="s">
        <v>75</v>
      </c>
    </row>
    <row r="31" customFormat="false" ht="13.9" hidden="false" customHeight="false" outlineLevel="0" collapsed="false">
      <c r="A31" s="7"/>
      <c r="B31" s="7" t="s">
        <v>75</v>
      </c>
      <c r="C31" s="7" t="s">
        <v>75</v>
      </c>
      <c r="D31" s="7" t="s">
        <v>75</v>
      </c>
      <c r="E31" s="7" t="s">
        <v>75</v>
      </c>
      <c r="F31" s="7" t="s">
        <v>75</v>
      </c>
      <c r="G31" s="7" t="s">
        <v>75</v>
      </c>
    </row>
    <row r="32" customFormat="false" ht="13.9" hidden="false" customHeight="true" outlineLevel="0" collapsed="false">
      <c r="A32" s="7" t="s">
        <v>345</v>
      </c>
      <c r="B32" s="7"/>
      <c r="C32" s="102"/>
      <c r="D32" s="102"/>
      <c r="E32" s="102"/>
      <c r="F32" s="102"/>
      <c r="G32" s="102"/>
    </row>
    <row r="33" customFormat="false" ht="13.9" hidden="false" customHeight="false" outlineLevel="0" collapsed="false">
      <c r="A33" s="9" t="s">
        <v>389</v>
      </c>
      <c r="B33" s="7" t="str">
        <f aca="false">B29</f>
        <v>-</v>
      </c>
      <c r="C33" s="102"/>
      <c r="D33" s="102"/>
      <c r="E33" s="102"/>
      <c r="F33" s="102"/>
      <c r="G33" s="102"/>
    </row>
    <row r="34" customFormat="false" ht="13.9" hidden="false" customHeight="false" outlineLevel="0" collapsed="false">
      <c r="A34" s="9" t="s">
        <v>340</v>
      </c>
      <c r="B34" s="7" t="str">
        <f aca="false">C29</f>
        <v>-</v>
      </c>
      <c r="C34" s="102"/>
      <c r="D34" s="102"/>
      <c r="E34" s="102"/>
      <c r="F34" s="102"/>
      <c r="G34" s="102"/>
    </row>
    <row r="35" customFormat="false" ht="13.9" hidden="false" customHeight="false" outlineLevel="0" collapsed="false">
      <c r="A35" s="9" t="s">
        <v>341</v>
      </c>
      <c r="B35" s="7" t="str">
        <f aca="false">D29</f>
        <v>-</v>
      </c>
      <c r="C35" s="148"/>
      <c r="D35" s="148"/>
      <c r="E35" s="148"/>
      <c r="F35" s="148"/>
      <c r="G35" s="102"/>
    </row>
    <row r="36" customFormat="false" ht="14.15" hidden="false" customHeight="false" outlineLevel="0" collapsed="false">
      <c r="A36" s="9" t="s">
        <v>342</v>
      </c>
      <c r="B36" s="7" t="str">
        <f aca="false">E29</f>
        <v>-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343</v>
      </c>
      <c r="B37" s="7" t="str">
        <f aca="false">F29</f>
        <v>-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344</v>
      </c>
      <c r="B38" s="7" t="str">
        <f aca="false">G29</f>
        <v>-</v>
      </c>
      <c r="C38" s="148"/>
      <c r="D38" s="148"/>
      <c r="E38" s="148"/>
      <c r="F38" s="148"/>
      <c r="G38" s="102"/>
    </row>
    <row r="39" customFormat="false" ht="14.15" hidden="false" customHeight="false" outlineLevel="0" collapsed="false">
      <c r="A39" s="9" t="s">
        <v>331</v>
      </c>
      <c r="B39" s="7" t="s">
        <v>75</v>
      </c>
      <c r="C39" s="148"/>
      <c r="D39" s="148"/>
      <c r="E39" s="148"/>
      <c r="F39" s="148"/>
      <c r="G39" s="102"/>
    </row>
    <row r="40" customFormat="false" ht="13.9" hidden="false" customHeight="true" outlineLevel="0" collapsed="false">
      <c r="A40" s="143" t="s">
        <v>75</v>
      </c>
      <c r="B40" s="143"/>
      <c r="C40" s="143"/>
      <c r="D40" s="143"/>
      <c r="E40" s="143"/>
      <c r="F40" s="143"/>
      <c r="G40" s="143"/>
    </row>
    <row r="41" customFormat="false" ht="13.9" hidden="false" customHeight="true" outlineLevel="0" collapsed="false">
      <c r="A41" s="145" t="s">
        <v>335</v>
      </c>
      <c r="B41" s="145"/>
      <c r="C41" s="145"/>
      <c r="D41" s="145"/>
      <c r="E41" s="145"/>
      <c r="F41" s="145"/>
      <c r="G41" s="145"/>
    </row>
    <row r="42" customFormat="false" ht="13.9" hidden="false" customHeight="true" outlineLevel="0" collapsed="false">
      <c r="A42" s="143" t="s">
        <v>336</v>
      </c>
      <c r="B42" s="143"/>
      <c r="C42" s="143"/>
      <c r="D42" s="143"/>
      <c r="E42" s="143"/>
      <c r="F42" s="143"/>
      <c r="G42" s="143"/>
    </row>
    <row r="43" customFormat="false" ht="13.9" hidden="false" customHeight="true" outlineLevel="0" collapsed="false">
      <c r="A43" s="140" t="s">
        <v>347</v>
      </c>
      <c r="B43" s="140"/>
      <c r="C43" s="140"/>
      <c r="D43" s="140"/>
      <c r="E43" s="140"/>
      <c r="F43" s="140"/>
      <c r="G43" s="140"/>
    </row>
    <row r="44" customFormat="false" ht="39.8" hidden="false" customHeight="false" outlineLevel="0" collapsed="false">
      <c r="A44" s="141" t="s">
        <v>348</v>
      </c>
      <c r="B44" s="141" t="s">
        <v>349</v>
      </c>
      <c r="C44" s="141" t="s">
        <v>350</v>
      </c>
      <c r="D44" s="141" t="s">
        <v>351</v>
      </c>
      <c r="E44" s="141" t="s">
        <v>352</v>
      </c>
      <c r="F44" s="141" t="s">
        <v>353</v>
      </c>
      <c r="G44" s="141" t="s">
        <v>354</v>
      </c>
    </row>
    <row r="45" customFormat="false" ht="13.9" hidden="false" customHeight="false" outlineLevel="0" collapsed="false">
      <c r="A45" s="149" t="s">
        <v>75</v>
      </c>
      <c r="B45" s="149" t="s">
        <v>75</v>
      </c>
      <c r="C45" s="149" t="s">
        <v>75</v>
      </c>
      <c r="D45" s="149" t="s">
        <v>75</v>
      </c>
      <c r="E45" s="149" t="s">
        <v>75</v>
      </c>
      <c r="F45" s="149" t="s">
        <v>75</v>
      </c>
      <c r="G45" s="149" t="s">
        <v>75</v>
      </c>
    </row>
    <row r="46" customFormat="false" ht="13.9" hidden="false" customHeight="true" outlineLevel="0" collapsed="false">
      <c r="A46" s="145" t="s">
        <v>326</v>
      </c>
      <c r="B46" s="145"/>
      <c r="C46" s="145"/>
      <c r="D46" s="145"/>
      <c r="E46" s="145"/>
      <c r="F46" s="145"/>
      <c r="G46" s="145"/>
    </row>
    <row r="47" customFormat="false" ht="13.9" hidden="false" customHeight="false" outlineLevel="0" collapsed="false">
      <c r="A47" s="141" t="s">
        <v>327</v>
      </c>
      <c r="B47" s="141" t="s">
        <v>328</v>
      </c>
      <c r="C47" s="139"/>
      <c r="D47" s="139"/>
      <c r="E47" s="139"/>
      <c r="F47" s="139"/>
      <c r="G47" s="139"/>
    </row>
    <row r="48" customFormat="false" ht="13.9" hidden="false" customHeight="true" outlineLevel="0" collapsed="false">
      <c r="A48" s="152" t="s">
        <v>355</v>
      </c>
      <c r="B48" s="152"/>
      <c r="C48" s="139"/>
      <c r="D48" s="139"/>
      <c r="E48" s="139"/>
      <c r="F48" s="139"/>
      <c r="G48" s="139"/>
    </row>
    <row r="49" customFormat="false" ht="13.9" hidden="false" customHeight="false" outlineLevel="0" collapsed="false">
      <c r="A49" s="9" t="s">
        <v>349</v>
      </c>
      <c r="B49" s="7" t="str">
        <f aca="false">B45</f>
        <v>-</v>
      </c>
      <c r="C49" s="139"/>
      <c r="D49" s="139"/>
      <c r="E49" s="139"/>
      <c r="F49" s="139"/>
      <c r="G49" s="139"/>
    </row>
    <row r="50" customFormat="false" ht="13.9" hidden="false" customHeight="false" outlineLevel="0" collapsed="false">
      <c r="A50" s="9" t="s">
        <v>350</v>
      </c>
      <c r="B50" s="7" t="str">
        <f aca="false">C45</f>
        <v>-</v>
      </c>
      <c r="C50" s="139"/>
      <c r="D50" s="139"/>
      <c r="E50" s="139"/>
      <c r="F50" s="139"/>
      <c r="G50" s="139"/>
    </row>
    <row r="51" customFormat="false" ht="27.85" hidden="false" customHeight="false" outlineLevel="0" collapsed="false">
      <c r="A51" s="9" t="str">
        <f aca="false">D44</f>
        <v>Златоглазки</v>
      </c>
      <c r="B51" s="7" t="str">
        <f aca="false">D45</f>
        <v>-</v>
      </c>
      <c r="C51" s="139"/>
      <c r="D51" s="139"/>
      <c r="E51" s="139"/>
      <c r="F51" s="139"/>
      <c r="G51" s="139"/>
    </row>
    <row r="52" customFormat="false" ht="13.9" hidden="false" customHeight="false" outlineLevel="0" collapsed="false">
      <c r="A52" s="9" t="str">
        <f aca="false">E44</f>
        <v>Комары</v>
      </c>
      <c r="B52" s="7" t="str">
        <f aca="false">E45</f>
        <v>-</v>
      </c>
      <c r="C52" s="139"/>
      <c r="D52" s="139"/>
      <c r="E52" s="139"/>
      <c r="F52" s="139"/>
      <c r="G52" s="139"/>
    </row>
    <row r="53" customFormat="false" ht="13.9" hidden="false" customHeight="false" outlineLevel="0" collapsed="false">
      <c r="A53" s="9" t="str">
        <f aca="false">F44</f>
        <v>Осы</v>
      </c>
      <c r="B53" s="7" t="str">
        <f aca="false">F45</f>
        <v>-</v>
      </c>
      <c r="C53" s="139"/>
      <c r="D53" s="139"/>
      <c r="E53" s="139"/>
      <c r="F53" s="139"/>
      <c r="G53" s="139"/>
    </row>
    <row r="54" customFormat="false" ht="27.85" hidden="false" customHeight="false" outlineLevel="0" collapsed="false">
      <c r="A54" s="9" t="str">
        <f aca="false">G44</f>
        <v>Пищевая моль</v>
      </c>
      <c r="B54" s="7" t="str">
        <f aca="false">G45</f>
        <v>-</v>
      </c>
      <c r="C54" s="139"/>
      <c r="D54" s="139"/>
      <c r="E54" s="139"/>
      <c r="F54" s="139"/>
      <c r="G54" s="139"/>
    </row>
    <row r="55" customFormat="false" ht="13.9" hidden="false" customHeight="true" outlineLevel="0" collapsed="false">
      <c r="A55" s="145" t="s">
        <v>335</v>
      </c>
      <c r="B55" s="145"/>
      <c r="C55" s="145"/>
      <c r="D55" s="145"/>
      <c r="E55" s="145"/>
      <c r="F55" s="145"/>
      <c r="G55" s="145"/>
    </row>
    <row r="56" customFormat="false" ht="13.9" hidden="false" customHeight="true" outlineLevel="0" collapsed="false">
      <c r="A56" s="2" t="s">
        <v>336</v>
      </c>
      <c r="B56" s="2"/>
      <c r="C56" s="2"/>
      <c r="D56" s="2"/>
      <c r="E56" s="2"/>
      <c r="F56" s="2"/>
      <c r="G56" s="2"/>
    </row>
    <row r="57" customFormat="false" ht="13.9" hidden="false" customHeight="true" outlineLevel="0" collapsed="false">
      <c r="A57" s="140" t="s">
        <v>392</v>
      </c>
      <c r="B57" s="140"/>
      <c r="C57" s="140"/>
      <c r="D57" s="140"/>
      <c r="E57" s="140"/>
      <c r="F57" s="140"/>
      <c r="G57" s="140"/>
    </row>
    <row r="58" customFormat="false" ht="52.7" hidden="false" customHeight="true" outlineLevel="0" collapsed="false">
      <c r="A58" s="141" t="s">
        <v>363</v>
      </c>
      <c r="B58" s="141"/>
      <c r="C58" s="141" t="s">
        <v>397</v>
      </c>
      <c r="D58" s="141" t="s">
        <v>50</v>
      </c>
      <c r="E58" s="141" t="s">
        <v>365</v>
      </c>
      <c r="F58" s="141"/>
      <c r="G58" s="141" t="s">
        <v>398</v>
      </c>
    </row>
    <row r="59" customFormat="false" ht="13.9" hidden="false" customHeight="true" outlineLevel="0" collapsed="false">
      <c r="A59" s="7" t="s">
        <v>367</v>
      </c>
      <c r="B59" s="7"/>
      <c r="C59" s="157" t="s">
        <v>368</v>
      </c>
      <c r="D59" s="7" t="s">
        <v>369</v>
      </c>
      <c r="E59" s="7" t="s">
        <v>370</v>
      </c>
      <c r="F59" s="7"/>
      <c r="G59" s="158" t="n">
        <f aca="false">92*0.002</f>
        <v>0.184</v>
      </c>
    </row>
    <row r="60" customFormat="false" ht="27.85" hidden="false" customHeight="false" outlineLevel="0" collapsed="false">
      <c r="A60" s="7"/>
      <c r="B60" s="7"/>
      <c r="C60" s="147" t="s">
        <v>25</v>
      </c>
      <c r="D60" s="7"/>
      <c r="E60" s="7"/>
      <c r="F60" s="7"/>
      <c r="G60" s="158"/>
    </row>
    <row r="61" customFormat="false" ht="13.9" hidden="false" customHeight="true" outlineLevel="0" collapsed="false">
      <c r="A61" s="2" t="s">
        <v>371</v>
      </c>
      <c r="B61" s="2"/>
      <c r="C61" s="159" t="s">
        <v>75</v>
      </c>
      <c r="D61" s="160" t="s">
        <v>75</v>
      </c>
      <c r="E61" s="7" t="s">
        <v>75</v>
      </c>
      <c r="F61" s="7"/>
      <c r="G61" s="161" t="s">
        <v>75</v>
      </c>
    </row>
    <row r="62" customFormat="false" ht="13.9" hidden="false" customHeight="false" outlineLevel="0" collapsed="false">
      <c r="A62" s="2"/>
      <c r="B62" s="2"/>
      <c r="C62" s="7" t="s">
        <v>75</v>
      </c>
      <c r="D62" s="160"/>
      <c r="E62" s="7"/>
      <c r="F62" s="7"/>
      <c r="G62" s="161"/>
    </row>
    <row r="63" customFormat="false" ht="27.85" hidden="false" customHeight="true" outlineLevel="0" collapsed="false">
      <c r="A63" s="2" t="s">
        <v>356</v>
      </c>
      <c r="B63" s="2"/>
      <c r="C63" s="162" t="s">
        <v>75</v>
      </c>
      <c r="D63" s="7" t="s">
        <v>75</v>
      </c>
      <c r="E63" s="7" t="s">
        <v>75</v>
      </c>
      <c r="F63" s="7"/>
      <c r="G63" s="7" t="s">
        <v>75</v>
      </c>
    </row>
    <row r="64" customFormat="false" ht="13.9" hidden="false" customHeight="true" outlineLevel="0" collapsed="false">
      <c r="A64" s="7" t="s">
        <v>373</v>
      </c>
      <c r="B64" s="7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22.85" hidden="false" customHeight="true" outlineLevel="0" collapsed="false">
      <c r="A65" s="7"/>
      <c r="B65" s="7"/>
      <c r="C65" s="162" t="s">
        <v>75</v>
      </c>
      <c r="D65" s="7"/>
      <c r="E65" s="7"/>
      <c r="F65" s="7"/>
      <c r="G65" s="7"/>
    </row>
    <row r="66" customFormat="false" ht="13.9" hidden="false" customHeight="true" outlineLevel="0" collapsed="false">
      <c r="A66" s="2" t="s">
        <v>374</v>
      </c>
      <c r="B66" s="2"/>
      <c r="C66" s="152" t="s">
        <v>75</v>
      </c>
      <c r="D66" s="152" t="s">
        <v>75</v>
      </c>
      <c r="E66" s="152" t="s">
        <v>75</v>
      </c>
      <c r="F66" s="152"/>
      <c r="G66" s="152" t="s">
        <v>75</v>
      </c>
    </row>
    <row r="67" customFormat="false" ht="13.9" hidden="false" customHeight="false" outlineLevel="0" collapsed="false">
      <c r="A67" s="2"/>
      <c r="B67" s="2"/>
      <c r="C67" s="152" t="s">
        <v>75</v>
      </c>
      <c r="D67" s="152"/>
      <c r="E67" s="152"/>
      <c r="F67" s="152"/>
      <c r="G67" s="152"/>
    </row>
    <row r="68" customFormat="false" ht="12.8" hidden="false" customHeight="true" outlineLevel="0" collapsed="false">
      <c r="A68" s="163" t="s">
        <v>375</v>
      </c>
      <c r="B68" s="163"/>
      <c r="C68" s="152" t="s">
        <v>75</v>
      </c>
      <c r="D68" s="152" t="s">
        <v>75</v>
      </c>
      <c r="E68" s="152" t="s">
        <v>75</v>
      </c>
      <c r="F68" s="152"/>
      <c r="G68" s="152" t="s">
        <v>75</v>
      </c>
    </row>
    <row r="69" customFormat="false" ht="12.8" hidden="false" customHeight="false" outlineLevel="0" collapsed="false">
      <c r="A69" s="163"/>
      <c r="B69" s="163"/>
      <c r="C69" s="152"/>
      <c r="D69" s="152"/>
      <c r="E69" s="152"/>
      <c r="F69" s="152"/>
      <c r="G69" s="152"/>
    </row>
    <row r="70" customFormat="false" ht="13.9" hidden="false" customHeight="true" outlineLevel="0" collapsed="false">
      <c r="A70" s="140" t="s">
        <v>393</v>
      </c>
      <c r="B70" s="140"/>
      <c r="C70" s="140"/>
      <c r="D70" s="140"/>
      <c r="E70" s="140"/>
      <c r="F70" s="140"/>
      <c r="G70" s="140"/>
    </row>
    <row r="71" customFormat="false" ht="27.85" hidden="false" customHeight="true" outlineLevel="0" collapsed="false">
      <c r="A71" s="143" t="s">
        <v>380</v>
      </c>
      <c r="B71" s="143"/>
      <c r="C71" s="143"/>
      <c r="D71" s="143"/>
      <c r="E71" s="143"/>
      <c r="F71" s="7" t="s">
        <v>75</v>
      </c>
      <c r="G71" s="7"/>
    </row>
    <row r="72" customFormat="false" ht="13.9" hidden="false" customHeight="true" outlineLevel="0" collapsed="false">
      <c r="A72" s="143" t="s">
        <v>381</v>
      </c>
      <c r="B72" s="143"/>
      <c r="C72" s="143"/>
      <c r="D72" s="143"/>
      <c r="E72" s="143"/>
      <c r="F72" s="7" t="s">
        <v>75</v>
      </c>
      <c r="G72" s="7"/>
    </row>
    <row r="73" customFormat="false" ht="13.9" hidden="false" customHeight="true" outlineLevel="0" collapsed="false">
      <c r="A73" s="164" t="s">
        <v>382</v>
      </c>
      <c r="B73" s="164"/>
      <c r="C73" s="164"/>
      <c r="D73" s="164"/>
      <c r="E73" s="164"/>
      <c r="F73" s="7" t="s">
        <v>75</v>
      </c>
      <c r="G73" s="7"/>
    </row>
    <row r="74" customFormat="false" ht="13.9" hidden="false" customHeight="true" outlineLevel="0" collapsed="false">
      <c r="A74" s="143" t="s">
        <v>383</v>
      </c>
      <c r="B74" s="143"/>
      <c r="C74" s="143"/>
      <c r="D74" s="143"/>
      <c r="E74" s="143"/>
      <c r="F74" s="97" t="s">
        <v>384</v>
      </c>
      <c r="G74" s="97"/>
    </row>
    <row r="75" customFormat="false" ht="13.9" hidden="false" customHeight="true" outlineLevel="0" collapsed="false">
      <c r="A75" s="140" t="s">
        <v>394</v>
      </c>
      <c r="B75" s="140"/>
      <c r="C75" s="140"/>
      <c r="D75" s="140"/>
      <c r="E75" s="140"/>
      <c r="F75" s="140"/>
      <c r="G75" s="140"/>
    </row>
    <row r="76" customFormat="false" ht="27.85" hidden="false" customHeight="true" outlineLevel="0" collapsed="false">
      <c r="A76" s="9" t="s">
        <v>386</v>
      </c>
      <c r="B76" s="9"/>
      <c r="C76" s="9"/>
      <c r="D76" s="9"/>
      <c r="E76" s="9"/>
      <c r="F76" s="9"/>
      <c r="G76" s="9"/>
    </row>
    <row r="77" customFormat="false" ht="12.8" hidden="false" customHeight="true" outlineLevel="0" collapsed="false">
      <c r="A77" s="97" t="s">
        <v>387</v>
      </c>
      <c r="B77" s="97"/>
      <c r="C77" s="97"/>
      <c r="D77" s="97" t="s">
        <v>388</v>
      </c>
      <c r="E77" s="97"/>
      <c r="F77" s="97"/>
      <c r="G77" s="97"/>
    </row>
    <row r="78" customFormat="false" ht="12.8" hidden="false" customHeight="false" outlineLevel="0" collapsed="false">
      <c r="A78" s="97"/>
      <c r="B78" s="97"/>
      <c r="C78" s="97"/>
      <c r="D78" s="97"/>
      <c r="E78" s="97"/>
      <c r="F78" s="97"/>
      <c r="G78" s="97"/>
    </row>
  </sheetData>
  <mergeCells count="78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7:G27"/>
    <mergeCell ref="A32:B32"/>
    <mergeCell ref="A40:G40"/>
    <mergeCell ref="A41:G41"/>
    <mergeCell ref="A42:G42"/>
    <mergeCell ref="A43:G43"/>
    <mergeCell ref="A46:G46"/>
    <mergeCell ref="A48:B48"/>
    <mergeCell ref="A55:G55"/>
    <mergeCell ref="A56:G56"/>
    <mergeCell ref="A57:G57"/>
    <mergeCell ref="A58:B58"/>
    <mergeCell ref="E58:F58"/>
    <mergeCell ref="A59:B60"/>
    <mergeCell ref="D59:D60"/>
    <mergeCell ref="E59:F60"/>
    <mergeCell ref="G59:G60"/>
    <mergeCell ref="A61:B62"/>
    <mergeCell ref="D61:D62"/>
    <mergeCell ref="E61:F62"/>
    <mergeCell ref="G61:G62"/>
    <mergeCell ref="A63:B63"/>
    <mergeCell ref="E63:F63"/>
    <mergeCell ref="A64:B65"/>
    <mergeCell ref="D64:D65"/>
    <mergeCell ref="E64:F65"/>
    <mergeCell ref="G64:G65"/>
    <mergeCell ref="A66:B67"/>
    <mergeCell ref="D66:D67"/>
    <mergeCell ref="E66:F67"/>
    <mergeCell ref="G66:G67"/>
    <mergeCell ref="A68:B69"/>
    <mergeCell ref="C68:C69"/>
    <mergeCell ref="D68:D69"/>
    <mergeCell ref="E68:F69"/>
    <mergeCell ref="G68:G69"/>
    <mergeCell ref="A70:G70"/>
    <mergeCell ref="A71:E71"/>
    <mergeCell ref="F71:G71"/>
    <mergeCell ref="A72:E72"/>
    <mergeCell ref="F72:G72"/>
    <mergeCell ref="A73:E73"/>
    <mergeCell ref="F73:G73"/>
    <mergeCell ref="A74:E74"/>
    <mergeCell ref="F74:G74"/>
    <mergeCell ref="A75:G75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100" zoomScalePageLayoutView="100" workbookViewId="0">
      <selection pane="topLeft" activeCell="G60" activeCellId="1" sqref="H18:H19 G60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3.63"/>
    <col collapsed="false" customWidth="true" hidden="false" outlineLevel="0" max="2" min="2" style="1" width="19.81"/>
    <col collapsed="false" customWidth="true" hidden="false" outlineLevel="0" max="3" min="3" style="1" width="16.86"/>
    <col collapsed="false" customWidth="true" hidden="false" outlineLevel="0" max="4" min="4" style="1" width="18.95"/>
    <col collapsed="false" customWidth="true" hidden="false" outlineLevel="0" max="5" min="5" style="1" width="20.31"/>
    <col collapsed="false" customWidth="false" hidden="false" outlineLevel="0" max="6" min="6" style="1" width="10.72"/>
    <col collapsed="false" customWidth="true" hidden="false" outlineLevel="0" max="7" min="7" style="1" width="15.87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9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27.85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27.85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27.85" hidden="false" customHeight="false" outlineLevel="0" collapsed="false">
      <c r="A5" s="137" t="s">
        <v>314</v>
      </c>
      <c r="B5" s="138" t="n">
        <f aca="false">'3 конт дез (3)'!B5</f>
        <v>45589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9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9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9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52.7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9" hidden="false" customHeight="true" outlineLevel="0" collapsed="false">
      <c r="A11" s="97" t="s">
        <v>75</v>
      </c>
      <c r="B11" s="97" t="n">
        <v>3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9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52.7" hidden="false" customHeight="true" outlineLevel="0" collapsed="false">
      <c r="A14" s="23" t="s">
        <v>318</v>
      </c>
      <c r="B14" s="141" t="s">
        <v>319</v>
      </c>
      <c r="C14" s="141" t="s">
        <v>320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39.8" hidden="false" customHeight="true" outlineLevel="0" collapsed="false">
      <c r="A15" s="143" t="s">
        <v>325</v>
      </c>
      <c r="B15" s="5" t="s">
        <v>75</v>
      </c>
      <c r="C15" s="5" t="s">
        <v>75</v>
      </c>
      <c r="D15" s="5" t="s">
        <v>75</v>
      </c>
      <c r="E15" s="144" t="s">
        <v>75</v>
      </c>
      <c r="F15" s="7" t="s">
        <v>75</v>
      </c>
      <c r="G15" s="7"/>
    </row>
    <row r="16" customFormat="false" ht="13.9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9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9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9" hidden="false" customHeight="false" outlineLevel="0" collapsed="false">
      <c r="A19" s="9" t="s">
        <v>330</v>
      </c>
      <c r="B19" s="5" t="str">
        <f aca="false">F15</f>
        <v>-</v>
      </c>
      <c r="C19" s="139"/>
      <c r="D19" s="139"/>
      <c r="E19" s="139"/>
      <c r="F19" s="139"/>
      <c r="G19" s="139"/>
    </row>
    <row r="20" customFormat="false" ht="13.9" hidden="false" customHeight="false" outlineLevel="0" collapsed="false">
      <c r="A20" s="9" t="s">
        <v>331</v>
      </c>
      <c r="B20" s="5" t="str">
        <f aca="false">B19</f>
        <v>-</v>
      </c>
      <c r="C20" s="139"/>
      <c r="D20" s="139"/>
      <c r="E20" s="139"/>
      <c r="F20" s="139"/>
      <c r="G20" s="139"/>
    </row>
    <row r="21" customFormat="false" ht="13.9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9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9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9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4.15" hidden="false" customHeight="true" outlineLevel="0" collapsed="false">
      <c r="A25" s="143" t="s">
        <v>367</v>
      </c>
      <c r="B25" s="143"/>
      <c r="C25" s="143"/>
      <c r="D25" s="143"/>
      <c r="E25" s="143"/>
      <c r="F25" s="143"/>
      <c r="G25" s="143"/>
    </row>
    <row r="26" customFormat="false" ht="13.9" hidden="false" customHeight="true" outlineLevel="0" collapsed="false">
      <c r="A26" s="156" t="s">
        <v>360</v>
      </c>
      <c r="B26" s="156"/>
      <c r="C26" s="156"/>
      <c r="D26" s="156"/>
      <c r="E26" s="156"/>
      <c r="F26" s="156"/>
      <c r="G26" s="156"/>
    </row>
    <row r="27" customFormat="false" ht="13.9" hidden="false" customHeight="true" outlineLevel="0" collapsed="false">
      <c r="A27" s="143" t="s">
        <v>396</v>
      </c>
      <c r="B27" s="143"/>
      <c r="C27" s="143"/>
      <c r="D27" s="143"/>
      <c r="E27" s="143"/>
      <c r="F27" s="143"/>
      <c r="G27" s="143"/>
    </row>
    <row r="28" customFormat="false" ht="13.9" hidden="false" customHeight="true" outlineLevel="0" collapsed="false">
      <c r="A28" s="140" t="s">
        <v>337</v>
      </c>
      <c r="B28" s="140"/>
      <c r="C28" s="140"/>
      <c r="D28" s="140"/>
      <c r="E28" s="140"/>
      <c r="F28" s="140"/>
      <c r="G28" s="140"/>
    </row>
    <row r="29" customFormat="false" ht="14.15" hidden="false" customHeight="false" outlineLevel="0" collapsed="false">
      <c r="A29" s="141" t="s">
        <v>319</v>
      </c>
      <c r="B29" s="9" t="s">
        <v>389</v>
      </c>
      <c r="C29" s="9" t="s">
        <v>340</v>
      </c>
      <c r="D29" s="9" t="s">
        <v>341</v>
      </c>
      <c r="E29" s="9" t="s">
        <v>342</v>
      </c>
      <c r="F29" s="9" t="s">
        <v>343</v>
      </c>
      <c r="G29" s="9" t="s">
        <v>344</v>
      </c>
    </row>
    <row r="30" customFormat="false" ht="13.9" hidden="false" customHeight="false" outlineLevel="0" collapsed="false">
      <c r="A30" s="5" t="n">
        <v>3</v>
      </c>
      <c r="B30" s="5" t="s">
        <v>75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3.9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13.9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13.9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3.9" hidden="false" customHeight="false" outlineLevel="0" collapsed="false">
      <c r="A34" s="9" t="s">
        <v>389</v>
      </c>
      <c r="B34" s="5" t="str">
        <f aca="false">B30</f>
        <v>-</v>
      </c>
      <c r="C34" s="102"/>
      <c r="D34" s="102"/>
      <c r="E34" s="102"/>
      <c r="F34" s="102"/>
      <c r="G34" s="102"/>
    </row>
    <row r="35" customFormat="false" ht="13.9" hidden="false" customHeight="false" outlineLevel="0" collapsed="false">
      <c r="A35" s="9" t="s">
        <v>340</v>
      </c>
      <c r="B35" s="5" t="str">
        <f aca="false">C30</f>
        <v>-</v>
      </c>
      <c r="C35" s="102"/>
      <c r="D35" s="102"/>
      <c r="E35" s="102"/>
      <c r="F35" s="102"/>
      <c r="G35" s="102"/>
    </row>
    <row r="36" customFormat="false" ht="13.9" hidden="false" customHeight="false" outlineLevel="0" collapsed="false">
      <c r="A36" s="9" t="s">
        <v>341</v>
      </c>
      <c r="B36" s="5" t="str">
        <f aca="false">D30</f>
        <v>-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342</v>
      </c>
      <c r="B37" s="5" t="str">
        <f aca="false">E30</f>
        <v>-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343</v>
      </c>
      <c r="B38" s="5" t="str">
        <f aca="false">F30</f>
        <v>-</v>
      </c>
      <c r="C38" s="148"/>
      <c r="D38" s="148"/>
      <c r="E38" s="148"/>
      <c r="F38" s="148"/>
      <c r="G38" s="102"/>
    </row>
    <row r="39" customFormat="false" ht="13.9" hidden="false" customHeight="false" outlineLevel="0" collapsed="false">
      <c r="A39" s="9" t="s">
        <v>344</v>
      </c>
      <c r="B39" s="5" t="str">
        <f aca="false">G30</f>
        <v>-</v>
      </c>
      <c r="C39" s="148"/>
      <c r="D39" s="148"/>
      <c r="E39" s="148"/>
      <c r="F39" s="148"/>
      <c r="G39" s="102"/>
    </row>
    <row r="40" customFormat="false" ht="14.15" hidden="false" customHeight="false" outlineLevel="0" collapsed="false">
      <c r="A40" s="9" t="s">
        <v>331</v>
      </c>
      <c r="B40" s="5" t="s">
        <v>75</v>
      </c>
      <c r="C40" s="148"/>
      <c r="D40" s="148"/>
      <c r="E40" s="148"/>
      <c r="F40" s="148"/>
      <c r="G40" s="102"/>
    </row>
    <row r="41" customFormat="false" ht="13.9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3.9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3.9" hidden="false" customHeight="true" outlineLevel="0" collapsed="false">
      <c r="A43" s="143" t="s">
        <v>336</v>
      </c>
      <c r="B43" s="143"/>
      <c r="C43" s="143"/>
      <c r="D43" s="143"/>
      <c r="E43" s="143"/>
      <c r="F43" s="143"/>
      <c r="G43" s="143"/>
    </row>
    <row r="44" customFormat="false" ht="13.9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39.8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3.9" hidden="false" customHeight="false" outlineLevel="0" collapsed="false">
      <c r="A46" s="149" t="s">
        <v>75</v>
      </c>
      <c r="B46" s="149" t="s">
        <v>75</v>
      </c>
      <c r="C46" s="149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3.9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13.9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3.9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3.9" hidden="false" customHeight="false" outlineLevel="0" collapsed="false">
      <c r="A50" s="9" t="s">
        <v>349</v>
      </c>
      <c r="B50" s="5" t="str">
        <f aca="false">B46</f>
        <v>-</v>
      </c>
      <c r="C50" s="139"/>
      <c r="D50" s="139"/>
      <c r="E50" s="139"/>
      <c r="F50" s="139"/>
      <c r="G50" s="139"/>
    </row>
    <row r="51" customFormat="false" ht="13.9" hidden="false" customHeight="false" outlineLevel="0" collapsed="false">
      <c r="A51" s="9" t="s">
        <v>350</v>
      </c>
      <c r="B51" s="5" t="str">
        <f aca="false">C46</f>
        <v>-</v>
      </c>
      <c r="C51" s="139"/>
      <c r="D51" s="139"/>
      <c r="E51" s="139"/>
      <c r="F51" s="139"/>
      <c r="G51" s="139"/>
    </row>
    <row r="52" customFormat="false" ht="27.85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9"/>
      <c r="D52" s="139"/>
      <c r="E52" s="139"/>
      <c r="F52" s="139"/>
      <c r="G52" s="139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9"/>
      <c r="D53" s="139"/>
      <c r="E53" s="139"/>
      <c r="F53" s="139"/>
      <c r="G53" s="139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9"/>
      <c r="D54" s="139"/>
      <c r="E54" s="139"/>
      <c r="F54" s="139"/>
      <c r="G54" s="139"/>
    </row>
    <row r="55" customFormat="false" ht="27.85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9"/>
      <c r="D55" s="139"/>
      <c r="E55" s="139"/>
      <c r="F55" s="139"/>
      <c r="G55" s="139"/>
    </row>
    <row r="56" customFormat="false" ht="13.9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3.9" hidden="false" customHeight="true" outlineLevel="0" collapsed="false">
      <c r="A57" s="143" t="s">
        <v>336</v>
      </c>
      <c r="B57" s="143"/>
      <c r="C57" s="143"/>
      <c r="D57" s="143"/>
      <c r="E57" s="143"/>
      <c r="F57" s="143"/>
      <c r="G57" s="143"/>
    </row>
    <row r="58" customFormat="false" ht="13.9" hidden="false" customHeight="true" outlineLevel="0" collapsed="false">
      <c r="A58" s="140" t="s">
        <v>392</v>
      </c>
      <c r="B58" s="140"/>
      <c r="C58" s="140"/>
      <c r="D58" s="140"/>
      <c r="E58" s="140"/>
      <c r="F58" s="140"/>
      <c r="G58" s="140"/>
    </row>
    <row r="59" customFormat="false" ht="52.7" hidden="false" customHeight="true" outlineLevel="0" collapsed="false">
      <c r="A59" s="141" t="s">
        <v>363</v>
      </c>
      <c r="B59" s="141"/>
      <c r="C59" s="141" t="s">
        <v>397</v>
      </c>
      <c r="D59" s="141" t="s">
        <v>50</v>
      </c>
      <c r="E59" s="141" t="s">
        <v>365</v>
      </c>
      <c r="F59" s="141"/>
      <c r="G59" s="141" t="s">
        <v>395</v>
      </c>
    </row>
    <row r="60" customFormat="false" ht="13.9" hidden="false" customHeight="true" outlineLevel="0" collapsed="false">
      <c r="A60" s="7" t="s">
        <v>367</v>
      </c>
      <c r="B60" s="7"/>
      <c r="C60" s="157" t="s">
        <v>368</v>
      </c>
      <c r="D60" s="7" t="s">
        <v>369</v>
      </c>
      <c r="E60" s="7" t="s">
        <v>370</v>
      </c>
      <c r="F60" s="7"/>
      <c r="G60" s="158" t="n">
        <f aca="false">92*0.002</f>
        <v>0.184</v>
      </c>
    </row>
    <row r="61" customFormat="false" ht="13.9" hidden="false" customHeight="false" outlineLevel="0" collapsed="false">
      <c r="A61" s="7"/>
      <c r="B61" s="7"/>
      <c r="C61" s="147" t="s">
        <v>25</v>
      </c>
      <c r="D61" s="7"/>
      <c r="E61" s="7"/>
      <c r="F61" s="7"/>
      <c r="G61" s="158"/>
    </row>
    <row r="62" customFormat="false" ht="13.9" hidden="false" customHeight="true" outlineLevel="0" collapsed="false">
      <c r="A62" s="2" t="s">
        <v>371</v>
      </c>
      <c r="B62" s="2"/>
      <c r="C62" s="159" t="s">
        <v>75</v>
      </c>
      <c r="D62" s="160" t="s">
        <v>75</v>
      </c>
      <c r="E62" s="7" t="s">
        <v>75</v>
      </c>
      <c r="F62" s="7"/>
      <c r="G62" s="161" t="s">
        <v>75</v>
      </c>
    </row>
    <row r="63" customFormat="false" ht="13.9" hidden="false" customHeight="false" outlineLevel="0" collapsed="false">
      <c r="A63" s="2"/>
      <c r="B63" s="2"/>
      <c r="C63" s="7" t="s">
        <v>75</v>
      </c>
      <c r="D63" s="160"/>
      <c r="E63" s="7"/>
      <c r="F63" s="7"/>
      <c r="G63" s="161"/>
    </row>
    <row r="64" customFormat="false" ht="27.85" hidden="false" customHeight="true" outlineLevel="0" collapsed="false">
      <c r="A64" s="2" t="s">
        <v>356</v>
      </c>
      <c r="B64" s="2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13.9" hidden="false" customHeight="true" outlineLevel="0" collapsed="false">
      <c r="A65" s="7" t="s">
        <v>373</v>
      </c>
      <c r="B65" s="7"/>
      <c r="C65" s="162" t="s">
        <v>75</v>
      </c>
      <c r="D65" s="7" t="s">
        <v>75</v>
      </c>
      <c r="E65" s="7" t="s">
        <v>75</v>
      </c>
      <c r="F65" s="7"/>
      <c r="G65" s="7" t="s">
        <v>75</v>
      </c>
    </row>
    <row r="66" customFormat="false" ht="13.9" hidden="false" customHeight="false" outlineLevel="0" collapsed="false">
      <c r="A66" s="7"/>
      <c r="B66" s="7"/>
      <c r="C66" s="162" t="s">
        <v>75</v>
      </c>
      <c r="D66" s="7"/>
      <c r="E66" s="7"/>
      <c r="F66" s="7"/>
      <c r="G66" s="7"/>
    </row>
    <row r="67" customFormat="false" ht="13.9" hidden="false" customHeight="true" outlineLevel="0" collapsed="false">
      <c r="A67" s="2" t="s">
        <v>374</v>
      </c>
      <c r="B67" s="2"/>
      <c r="C67" s="152" t="s">
        <v>75</v>
      </c>
      <c r="D67" s="152" t="s">
        <v>75</v>
      </c>
      <c r="E67" s="152" t="s">
        <v>75</v>
      </c>
      <c r="F67" s="152"/>
      <c r="G67" s="152" t="s">
        <v>75</v>
      </c>
    </row>
    <row r="68" customFormat="false" ht="24.85" hidden="false" customHeight="true" outlineLevel="0" collapsed="false">
      <c r="A68" s="2"/>
      <c r="B68" s="2"/>
      <c r="C68" s="152" t="s">
        <v>75</v>
      </c>
      <c r="D68" s="152"/>
      <c r="E68" s="152"/>
      <c r="F68" s="152"/>
      <c r="G68" s="152"/>
    </row>
    <row r="69" customFormat="false" ht="12.8" hidden="false" customHeight="true" outlineLevel="0" collapsed="false">
      <c r="A69" s="163" t="s">
        <v>375</v>
      </c>
      <c r="B69" s="163"/>
      <c r="C69" s="152" t="s">
        <v>75</v>
      </c>
      <c r="D69" s="152" t="s">
        <v>75</v>
      </c>
      <c r="E69" s="152" t="s">
        <v>75</v>
      </c>
      <c r="F69" s="152"/>
      <c r="G69" s="152" t="s">
        <v>75</v>
      </c>
    </row>
    <row r="70" customFormat="false" ht="12.8" hidden="false" customHeight="false" outlineLevel="0" collapsed="false">
      <c r="A70" s="163"/>
      <c r="B70" s="163"/>
      <c r="C70" s="152"/>
      <c r="D70" s="152"/>
      <c r="E70" s="152"/>
      <c r="F70" s="152"/>
      <c r="G70" s="152"/>
    </row>
    <row r="71" customFormat="false" ht="13.9" hidden="false" customHeight="true" outlineLevel="0" collapsed="false">
      <c r="A71" s="140" t="s">
        <v>393</v>
      </c>
      <c r="B71" s="140"/>
      <c r="C71" s="140"/>
      <c r="D71" s="140"/>
      <c r="E71" s="140"/>
      <c r="F71" s="140"/>
      <c r="G71" s="140"/>
    </row>
    <row r="72" customFormat="false" ht="27.85" hidden="false" customHeight="true" outlineLevel="0" collapsed="false">
      <c r="A72" s="143" t="s">
        <v>380</v>
      </c>
      <c r="B72" s="143"/>
      <c r="C72" s="143"/>
      <c r="D72" s="143"/>
      <c r="E72" s="143"/>
      <c r="F72" s="7" t="s">
        <v>75</v>
      </c>
      <c r="G72" s="7"/>
    </row>
    <row r="73" customFormat="false" ht="13.9" hidden="false" customHeight="true" outlineLevel="0" collapsed="false">
      <c r="A73" s="143" t="s">
        <v>381</v>
      </c>
      <c r="B73" s="143"/>
      <c r="C73" s="143"/>
      <c r="D73" s="143"/>
      <c r="E73" s="143"/>
      <c r="F73" s="7" t="str">
        <f aca="false">F72</f>
        <v>-</v>
      </c>
      <c r="G73" s="7"/>
    </row>
    <row r="74" customFormat="false" ht="13.9" hidden="false" customHeight="true" outlineLevel="0" collapsed="false">
      <c r="A74" s="164" t="s">
        <v>382</v>
      </c>
      <c r="B74" s="164"/>
      <c r="C74" s="164"/>
      <c r="D74" s="164"/>
      <c r="E74" s="164"/>
      <c r="F74" s="7" t="s">
        <v>75</v>
      </c>
      <c r="G74" s="7"/>
    </row>
    <row r="75" customFormat="false" ht="13.9" hidden="false" customHeight="true" outlineLevel="0" collapsed="false">
      <c r="A75" s="143" t="s">
        <v>383</v>
      </c>
      <c r="B75" s="143"/>
      <c r="C75" s="143"/>
      <c r="D75" s="143"/>
      <c r="E75" s="143"/>
      <c r="F75" s="97" t="s">
        <v>384</v>
      </c>
      <c r="G75" s="97"/>
    </row>
    <row r="76" customFormat="false" ht="13.9" hidden="false" customHeight="true" outlineLevel="0" collapsed="false">
      <c r="A76" s="140" t="s">
        <v>394</v>
      </c>
      <c r="B76" s="140"/>
      <c r="C76" s="140"/>
      <c r="D76" s="140"/>
      <c r="E76" s="140"/>
      <c r="F76" s="140"/>
      <c r="G76" s="140"/>
    </row>
    <row r="77" customFormat="false" ht="27.85" hidden="false" customHeight="true" outlineLevel="0" collapsed="false">
      <c r="A77" s="9" t="s">
        <v>386</v>
      </c>
      <c r="B77" s="9"/>
      <c r="C77" s="9"/>
      <c r="D77" s="9"/>
      <c r="E77" s="9"/>
      <c r="F77" s="9"/>
      <c r="G77" s="9"/>
    </row>
    <row r="78" customFormat="false" ht="12.8" hidden="false" customHeight="true" outlineLevel="0" collapsed="false">
      <c r="A78" s="97" t="s">
        <v>387</v>
      </c>
      <c r="B78" s="97"/>
      <c r="C78" s="97"/>
      <c r="D78" s="97" t="s">
        <v>388</v>
      </c>
      <c r="E78" s="97"/>
      <c r="F78" s="97"/>
      <c r="G78" s="97"/>
    </row>
    <row r="79" customFormat="false" ht="22.85" hidden="false" customHeight="true" outlineLevel="0" collapsed="false">
      <c r="A79" s="97"/>
      <c r="B79" s="97"/>
      <c r="C79" s="97"/>
      <c r="D79" s="97"/>
      <c r="E79" s="97"/>
      <c r="F79" s="97"/>
      <c r="G79" s="97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34" colorId="64" zoomScale="100" zoomScaleNormal="100" zoomScalePageLayoutView="100" workbookViewId="0">
      <selection pane="topLeft" activeCell="G62" activeCellId="1" sqref="H18:H19 G62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20.27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9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13.9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13.9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3.9" hidden="false" customHeight="false" outlineLevel="0" collapsed="false">
      <c r="A5" s="137" t="s">
        <v>314</v>
      </c>
      <c r="B5" s="138" t="n">
        <f aca="false">'Журн.расхода'!A10</f>
        <v>45569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9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9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9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27.8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9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9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27.85" hidden="false" customHeight="true" outlineLevel="0" collapsed="false">
      <c r="A14" s="23" t="s">
        <v>318</v>
      </c>
      <c r="B14" s="141" t="s">
        <v>319</v>
      </c>
      <c r="C14" s="141" t="s">
        <v>399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150.2" hidden="false" customHeight="true" outlineLevel="0" collapsed="false">
      <c r="A15" s="143" t="s">
        <v>325</v>
      </c>
      <c r="B15" s="5" t="n">
        <v>1</v>
      </c>
      <c r="C15" s="5" t="s">
        <v>400</v>
      </c>
      <c r="D15" s="5" t="s">
        <v>75</v>
      </c>
      <c r="E15" s="144" t="s">
        <v>75</v>
      </c>
      <c r="F15" s="7" t="n">
        <v>142</v>
      </c>
      <c r="G15" s="7"/>
    </row>
    <row r="16" customFormat="false" ht="13.9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9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9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9" hidden="false" customHeight="false" outlineLevel="0" collapsed="false">
      <c r="A19" s="9" t="s">
        <v>330</v>
      </c>
      <c r="B19" s="5" t="s">
        <v>75</v>
      </c>
      <c r="C19" s="139"/>
      <c r="D19" s="139"/>
      <c r="E19" s="139"/>
      <c r="F19" s="139"/>
      <c r="G19" s="139"/>
    </row>
    <row r="20" customFormat="false" ht="13.9" hidden="false" customHeight="false" outlineLevel="0" collapsed="false">
      <c r="A20" s="9" t="s">
        <v>331</v>
      </c>
      <c r="B20" s="5" t="s">
        <v>75</v>
      </c>
      <c r="C20" s="139"/>
      <c r="D20" s="139"/>
      <c r="E20" s="139"/>
      <c r="F20" s="139"/>
      <c r="G20" s="139"/>
    </row>
    <row r="21" customFormat="false" ht="13.9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9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9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9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9" hidden="false" customHeight="true" outlineLevel="0" collapsed="false">
      <c r="A25" s="143" t="s">
        <v>401</v>
      </c>
      <c r="B25" s="143"/>
      <c r="C25" s="143"/>
      <c r="D25" s="143"/>
      <c r="E25" s="143"/>
      <c r="F25" s="143"/>
      <c r="G25" s="143"/>
    </row>
    <row r="26" customFormat="false" ht="13.9" hidden="false" customHeight="true" outlineLevel="0" collapsed="false">
      <c r="A26" s="156" t="s">
        <v>402</v>
      </c>
      <c r="B26" s="143"/>
      <c r="C26" s="143"/>
      <c r="D26" s="143"/>
      <c r="E26" s="143"/>
      <c r="F26" s="143"/>
      <c r="G26" s="143"/>
    </row>
    <row r="27" customFormat="false" ht="17.9" hidden="false" customHeight="true" outlineLevel="0" collapsed="false">
      <c r="A27" s="143" t="s">
        <v>403</v>
      </c>
      <c r="B27" s="143"/>
      <c r="C27" s="143"/>
      <c r="D27" s="143"/>
      <c r="E27" s="143"/>
      <c r="F27" s="143"/>
      <c r="G27" s="143"/>
    </row>
    <row r="28" customFormat="false" ht="13.9" hidden="false" customHeight="true" outlineLevel="0" collapsed="false">
      <c r="A28" s="140" t="s">
        <v>337</v>
      </c>
      <c r="B28" s="140"/>
      <c r="C28" s="140"/>
      <c r="D28" s="140"/>
      <c r="E28" s="140"/>
      <c r="F28" s="140"/>
      <c r="G28" s="140"/>
    </row>
    <row r="29" customFormat="false" ht="13.9" hidden="false" customHeight="false" outlineLevel="0" collapsed="false">
      <c r="A29" s="141" t="s">
        <v>404</v>
      </c>
      <c r="B29" s="9" t="s">
        <v>389</v>
      </c>
      <c r="C29" s="9" t="s">
        <v>340</v>
      </c>
      <c r="D29" s="9" t="s">
        <v>341</v>
      </c>
      <c r="E29" s="9" t="s">
        <v>342</v>
      </c>
      <c r="F29" s="9" t="s">
        <v>343</v>
      </c>
      <c r="G29" s="9" t="s">
        <v>344</v>
      </c>
    </row>
    <row r="30" customFormat="false" ht="14.15" hidden="false" customHeight="false" outlineLevel="0" collapsed="false">
      <c r="A30" s="5" t="s">
        <v>75</v>
      </c>
      <c r="B30" s="5" t="s">
        <v>75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3.9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13.9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13.9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3.9" hidden="false" customHeight="false" outlineLevel="0" collapsed="false">
      <c r="A34" s="9" t="s">
        <v>389</v>
      </c>
      <c r="B34" s="5" t="str">
        <f aca="false">B30</f>
        <v>-</v>
      </c>
      <c r="C34" s="102"/>
      <c r="D34" s="102"/>
      <c r="E34" s="102"/>
      <c r="F34" s="102"/>
      <c r="G34" s="102"/>
    </row>
    <row r="35" customFormat="false" ht="13.9" hidden="false" customHeight="false" outlineLevel="0" collapsed="false">
      <c r="A35" s="9" t="s">
        <v>340</v>
      </c>
      <c r="B35" s="5" t="str">
        <f aca="false">C30</f>
        <v>-</v>
      </c>
      <c r="C35" s="102"/>
      <c r="D35" s="102"/>
      <c r="E35" s="102"/>
      <c r="F35" s="102"/>
      <c r="G35" s="102"/>
    </row>
    <row r="36" customFormat="false" ht="13.9" hidden="false" customHeight="false" outlineLevel="0" collapsed="false">
      <c r="A36" s="9" t="s">
        <v>341</v>
      </c>
      <c r="B36" s="5" t="str">
        <f aca="false">D30</f>
        <v>-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342</v>
      </c>
      <c r="B37" s="5" t="str">
        <f aca="false">E30</f>
        <v>-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343</v>
      </c>
      <c r="B38" s="5" t="str">
        <f aca="false">F30</f>
        <v>-</v>
      </c>
      <c r="C38" s="148"/>
      <c r="D38" s="148"/>
      <c r="E38" s="148"/>
      <c r="F38" s="148"/>
      <c r="G38" s="102"/>
    </row>
    <row r="39" customFormat="false" ht="13.9" hidden="false" customHeight="false" outlineLevel="0" collapsed="false">
      <c r="A39" s="9" t="s">
        <v>344</v>
      </c>
      <c r="B39" s="5" t="str">
        <f aca="false">G30</f>
        <v>-</v>
      </c>
      <c r="C39" s="148"/>
      <c r="D39" s="148"/>
      <c r="E39" s="148"/>
      <c r="F39" s="148"/>
      <c r="G39" s="102"/>
    </row>
    <row r="40" customFormat="false" ht="14.15" hidden="false" customHeight="false" outlineLevel="0" collapsed="false">
      <c r="A40" s="9" t="s">
        <v>331</v>
      </c>
      <c r="B40" s="5" t="s">
        <v>75</v>
      </c>
      <c r="C40" s="148"/>
      <c r="D40" s="148"/>
      <c r="E40" s="148"/>
      <c r="F40" s="148"/>
      <c r="G40" s="102"/>
    </row>
    <row r="41" customFormat="false" ht="13.9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3.9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3.9" hidden="false" customHeight="true" outlineLevel="0" collapsed="false">
      <c r="A43" s="143" t="s">
        <v>336</v>
      </c>
      <c r="B43" s="143"/>
      <c r="C43" s="143"/>
      <c r="D43" s="143"/>
      <c r="E43" s="143"/>
      <c r="F43" s="143"/>
      <c r="G43" s="143"/>
    </row>
    <row r="44" customFormat="false" ht="13.9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13.9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3.9" hidden="false" customHeight="false" outlineLevel="0" collapsed="false">
      <c r="A46" s="149" t="s">
        <v>75</v>
      </c>
      <c r="B46" s="149" t="s">
        <v>75</v>
      </c>
      <c r="C46" s="149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3.9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13.9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3.9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3.9" hidden="false" customHeight="false" outlineLevel="0" collapsed="false">
      <c r="A50" s="9" t="s">
        <v>349</v>
      </c>
      <c r="B50" s="5" t="str">
        <f aca="false">B46</f>
        <v>-</v>
      </c>
      <c r="C50" s="139"/>
      <c r="D50" s="139"/>
      <c r="E50" s="139"/>
      <c r="F50" s="139"/>
      <c r="G50" s="139"/>
    </row>
    <row r="51" customFormat="false" ht="13.9" hidden="false" customHeight="false" outlineLevel="0" collapsed="false">
      <c r="A51" s="9" t="s">
        <v>350</v>
      </c>
      <c r="B51" s="5" t="str">
        <f aca="false">C46</f>
        <v>-</v>
      </c>
      <c r="C51" s="139"/>
      <c r="D51" s="139"/>
      <c r="E51" s="139"/>
      <c r="F51" s="139"/>
      <c r="G51" s="139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9"/>
      <c r="D52" s="139"/>
      <c r="E52" s="139"/>
      <c r="F52" s="139"/>
      <c r="G52" s="139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9"/>
      <c r="D53" s="139"/>
      <c r="E53" s="139"/>
      <c r="F53" s="139"/>
      <c r="G53" s="139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9"/>
      <c r="D54" s="139"/>
      <c r="E54" s="139"/>
      <c r="F54" s="139"/>
      <c r="G54" s="139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9"/>
      <c r="D55" s="139"/>
      <c r="E55" s="139"/>
      <c r="F55" s="139"/>
      <c r="G55" s="139"/>
    </row>
    <row r="56" customFormat="false" ht="13.9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3.9" hidden="false" customHeight="true" outlineLevel="0" collapsed="false">
      <c r="A57" s="143" t="s">
        <v>336</v>
      </c>
      <c r="B57" s="143"/>
      <c r="C57" s="143"/>
      <c r="D57" s="143"/>
      <c r="E57" s="143"/>
      <c r="F57" s="143"/>
      <c r="G57" s="143"/>
    </row>
    <row r="58" customFormat="false" ht="13.9" hidden="false" customHeight="true" outlineLevel="0" collapsed="false">
      <c r="A58" s="140" t="s">
        <v>392</v>
      </c>
      <c r="B58" s="140"/>
      <c r="C58" s="140"/>
      <c r="D58" s="140"/>
      <c r="E58" s="140"/>
      <c r="F58" s="140"/>
      <c r="G58" s="140"/>
    </row>
    <row r="59" customFormat="false" ht="39.8" hidden="false" customHeight="true" outlineLevel="0" collapsed="false">
      <c r="A59" s="141" t="s">
        <v>363</v>
      </c>
      <c r="B59" s="141"/>
      <c r="C59" s="141" t="s">
        <v>397</v>
      </c>
      <c r="D59" s="141" t="s">
        <v>50</v>
      </c>
      <c r="E59" s="141" t="s">
        <v>365</v>
      </c>
      <c r="F59" s="141"/>
      <c r="G59" s="141" t="s">
        <v>395</v>
      </c>
    </row>
    <row r="60" customFormat="false" ht="13.9" hidden="false" customHeight="true" outlineLevel="0" collapsed="false">
      <c r="A60" s="7" t="s">
        <v>367</v>
      </c>
      <c r="B60" s="7"/>
      <c r="C60" s="157" t="s">
        <v>75</v>
      </c>
      <c r="D60" s="7" t="s">
        <v>75</v>
      </c>
      <c r="E60" s="7" t="s">
        <v>75</v>
      </c>
      <c r="F60" s="7"/>
      <c r="G60" s="158" t="s">
        <v>75</v>
      </c>
    </row>
    <row r="61" customFormat="false" ht="13.9" hidden="false" customHeight="false" outlineLevel="0" collapsed="false">
      <c r="A61" s="7"/>
      <c r="B61" s="7"/>
      <c r="C61" s="147" t="s">
        <v>75</v>
      </c>
      <c r="D61" s="7"/>
      <c r="E61" s="7"/>
      <c r="F61" s="7"/>
      <c r="G61" s="158"/>
    </row>
    <row r="62" customFormat="false" ht="13.9" hidden="false" customHeight="true" outlineLevel="0" collapsed="false">
      <c r="A62" s="2" t="s">
        <v>371</v>
      </c>
      <c r="B62" s="2"/>
      <c r="C62" s="159" t="s">
        <v>307</v>
      </c>
      <c r="D62" s="160" t="str">
        <f aca="false">'Журн.расхода'!B10</f>
        <v>Ратобор-брикет от грызунов</v>
      </c>
      <c r="E62" s="7" t="str">
        <f aca="false">'Журн.расхода'!F10</f>
        <v>Бродифакум 0,005%</v>
      </c>
      <c r="F62" s="7"/>
      <c r="G62" s="161" t="n">
        <f aca="false">71*0.04</f>
        <v>2.84</v>
      </c>
    </row>
    <row r="63" customFormat="false" ht="23.85" hidden="false" customHeight="false" outlineLevel="0" collapsed="false">
      <c r="A63" s="2"/>
      <c r="B63" s="2"/>
      <c r="C63" s="169" t="str">
        <f aca="false">'Журн.расхода'!H10</f>
        <v>1 контур защиты</v>
      </c>
      <c r="D63" s="160"/>
      <c r="E63" s="7"/>
      <c r="F63" s="7"/>
      <c r="G63" s="161"/>
    </row>
    <row r="64" customFormat="false" ht="13.9" hidden="false" customHeight="true" outlineLevel="0" collapsed="false">
      <c r="A64" s="2" t="s">
        <v>356</v>
      </c>
      <c r="B64" s="2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13.9" hidden="false" customHeight="true" outlineLevel="0" collapsed="false">
      <c r="A65" s="7" t="s">
        <v>373</v>
      </c>
      <c r="B65" s="7"/>
      <c r="C65" s="162" t="s">
        <v>75</v>
      </c>
      <c r="D65" s="7" t="s">
        <v>75</v>
      </c>
      <c r="E65" s="7" t="s">
        <v>75</v>
      </c>
      <c r="F65" s="7"/>
      <c r="G65" s="7" t="s">
        <v>75</v>
      </c>
    </row>
    <row r="66" customFormat="false" ht="13.9" hidden="false" customHeight="false" outlineLevel="0" collapsed="false">
      <c r="A66" s="7"/>
      <c r="B66" s="7"/>
      <c r="C66" s="162" t="s">
        <v>75</v>
      </c>
      <c r="D66" s="7"/>
      <c r="E66" s="7"/>
      <c r="F66" s="7"/>
      <c r="G66" s="7"/>
    </row>
    <row r="67" customFormat="false" ht="13.9" hidden="false" customHeight="true" outlineLevel="0" collapsed="false">
      <c r="A67" s="2" t="s">
        <v>374</v>
      </c>
      <c r="B67" s="2"/>
      <c r="C67" s="152" t="s">
        <v>75</v>
      </c>
      <c r="D67" s="152" t="s">
        <v>75</v>
      </c>
      <c r="E67" s="152" t="s">
        <v>75</v>
      </c>
      <c r="F67" s="152"/>
      <c r="G67" s="152" t="s">
        <v>75</v>
      </c>
    </row>
    <row r="68" customFormat="false" ht="13.9" hidden="false" customHeight="false" outlineLevel="0" collapsed="false">
      <c r="A68" s="2"/>
      <c r="B68" s="2"/>
      <c r="C68" s="152" t="s">
        <v>75</v>
      </c>
      <c r="D68" s="152"/>
      <c r="E68" s="152"/>
      <c r="F68" s="152"/>
      <c r="G68" s="152"/>
    </row>
    <row r="69" customFormat="false" ht="12.8" hidden="false" customHeight="true" outlineLevel="0" collapsed="false">
      <c r="A69" s="163" t="s">
        <v>375</v>
      </c>
      <c r="B69" s="163"/>
      <c r="C69" s="152" t="s">
        <v>75</v>
      </c>
      <c r="D69" s="152" t="s">
        <v>75</v>
      </c>
      <c r="E69" s="152" t="s">
        <v>75</v>
      </c>
      <c r="F69" s="152"/>
      <c r="G69" s="152" t="s">
        <v>75</v>
      </c>
    </row>
    <row r="70" customFormat="false" ht="12.8" hidden="false" customHeight="false" outlineLevel="0" collapsed="false">
      <c r="A70" s="163"/>
      <c r="B70" s="163"/>
      <c r="C70" s="152"/>
      <c r="D70" s="152"/>
      <c r="E70" s="152"/>
      <c r="F70" s="152"/>
      <c r="G70" s="152"/>
    </row>
    <row r="71" customFormat="false" ht="13.9" hidden="false" customHeight="true" outlineLevel="0" collapsed="false">
      <c r="A71" s="140" t="s">
        <v>393</v>
      </c>
      <c r="B71" s="140"/>
      <c r="C71" s="140"/>
      <c r="D71" s="140"/>
      <c r="E71" s="140"/>
      <c r="F71" s="140"/>
      <c r="G71" s="140"/>
    </row>
    <row r="72" customFormat="false" ht="13.9" hidden="false" customHeight="true" outlineLevel="0" collapsed="false">
      <c r="A72" s="143" t="s">
        <v>380</v>
      </c>
      <c r="B72" s="143"/>
      <c r="C72" s="143"/>
      <c r="D72" s="143"/>
      <c r="E72" s="143"/>
      <c r="F72" s="7" t="s">
        <v>75</v>
      </c>
      <c r="G72" s="7"/>
    </row>
    <row r="73" customFormat="false" ht="13.9" hidden="false" customHeight="true" outlineLevel="0" collapsed="false">
      <c r="A73" s="143" t="s">
        <v>381</v>
      </c>
      <c r="B73" s="143"/>
      <c r="C73" s="143"/>
      <c r="D73" s="143"/>
      <c r="E73" s="143"/>
      <c r="F73" s="7" t="str">
        <f aca="false">F72</f>
        <v>-</v>
      </c>
      <c r="G73" s="7"/>
    </row>
    <row r="74" customFormat="false" ht="13.9" hidden="false" customHeight="true" outlineLevel="0" collapsed="false">
      <c r="A74" s="164" t="s">
        <v>382</v>
      </c>
      <c r="B74" s="164"/>
      <c r="C74" s="164"/>
      <c r="D74" s="164"/>
      <c r="E74" s="164"/>
      <c r="F74" s="7" t="s">
        <v>75</v>
      </c>
      <c r="G74" s="7"/>
    </row>
    <row r="75" customFormat="false" ht="13.9" hidden="false" customHeight="true" outlineLevel="0" collapsed="false">
      <c r="A75" s="143" t="s">
        <v>383</v>
      </c>
      <c r="B75" s="143"/>
      <c r="C75" s="143"/>
      <c r="D75" s="143"/>
      <c r="E75" s="143"/>
      <c r="F75" s="97" t="s">
        <v>384</v>
      </c>
      <c r="G75" s="97"/>
    </row>
    <row r="76" customFormat="false" ht="13.9" hidden="false" customHeight="true" outlineLevel="0" collapsed="false">
      <c r="A76" s="140" t="s">
        <v>394</v>
      </c>
      <c r="B76" s="140"/>
      <c r="C76" s="140"/>
      <c r="D76" s="140"/>
      <c r="E76" s="140"/>
      <c r="F76" s="140"/>
      <c r="G76" s="140"/>
    </row>
    <row r="77" customFormat="false" ht="27.85" hidden="false" customHeight="true" outlineLevel="0" collapsed="false">
      <c r="A77" s="9" t="s">
        <v>386</v>
      </c>
      <c r="B77" s="9"/>
      <c r="C77" s="9"/>
      <c r="D77" s="9"/>
      <c r="E77" s="9"/>
      <c r="F77" s="9"/>
      <c r="G77" s="9"/>
    </row>
    <row r="78" customFormat="false" ht="12.8" hidden="false" customHeight="true" outlineLevel="0" collapsed="false">
      <c r="A78" s="97" t="s">
        <v>387</v>
      </c>
      <c r="B78" s="97"/>
      <c r="C78" s="97"/>
      <c r="D78" s="97" t="s">
        <v>388</v>
      </c>
      <c r="E78" s="97"/>
      <c r="F78" s="97"/>
      <c r="G78" s="97"/>
    </row>
    <row r="79" customFormat="false" ht="12.8" hidden="false" customHeight="false" outlineLevel="0" collapsed="false">
      <c r="A79" s="97"/>
      <c r="B79" s="97"/>
      <c r="C79" s="97"/>
      <c r="D79" s="97"/>
      <c r="E79" s="97"/>
      <c r="F79" s="97"/>
      <c r="G79" s="97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2" activeCellId="1" sqref="H18:H19 G62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29.13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9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13.9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13.9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f aca="false">'Журн.расхода'!A12</f>
        <v>45579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9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9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9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27.8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9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9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27.85" hidden="false" customHeight="true" outlineLevel="0" collapsed="false">
      <c r="A14" s="23" t="s">
        <v>318</v>
      </c>
      <c r="B14" s="141" t="s">
        <v>319</v>
      </c>
      <c r="C14" s="141" t="s">
        <v>399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168.65" hidden="false" customHeight="true" outlineLevel="0" collapsed="false">
      <c r="A15" s="143" t="s">
        <v>325</v>
      </c>
      <c r="B15" s="5" t="n">
        <v>1</v>
      </c>
      <c r="C15" s="5" t="s">
        <v>405</v>
      </c>
      <c r="D15" s="5" t="s">
        <v>75</v>
      </c>
      <c r="E15" s="144" t="s">
        <v>75</v>
      </c>
      <c r="F15" s="7" t="n">
        <v>147</v>
      </c>
      <c r="G15" s="7"/>
    </row>
    <row r="16" customFormat="false" ht="13.9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9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9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4.15" hidden="false" customHeight="false" outlineLevel="0" collapsed="false">
      <c r="A19" s="9" t="s">
        <v>330</v>
      </c>
      <c r="B19" s="5" t="s">
        <v>75</v>
      </c>
      <c r="C19" s="139"/>
      <c r="D19" s="139"/>
      <c r="E19" s="139"/>
      <c r="F19" s="139"/>
      <c r="G19" s="139"/>
    </row>
    <row r="20" customFormat="false" ht="14.15" hidden="false" customHeight="false" outlineLevel="0" collapsed="false">
      <c r="A20" s="9" t="s">
        <v>331</v>
      </c>
      <c r="B20" s="5" t="n">
        <v>0</v>
      </c>
      <c r="C20" s="139"/>
      <c r="D20" s="139"/>
      <c r="E20" s="139"/>
      <c r="F20" s="139"/>
      <c r="G20" s="139"/>
    </row>
    <row r="21" customFormat="false" ht="13.9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9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9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9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9" hidden="false" customHeight="true" outlineLevel="0" collapsed="false">
      <c r="A25" s="143" t="s">
        <v>406</v>
      </c>
      <c r="B25" s="143"/>
      <c r="C25" s="143"/>
      <c r="D25" s="143"/>
      <c r="E25" s="143"/>
      <c r="F25" s="143"/>
      <c r="G25" s="143"/>
    </row>
    <row r="26" customFormat="false" ht="13.9" hidden="false" customHeight="true" outlineLevel="0" collapsed="false">
      <c r="A26" s="156" t="s">
        <v>402</v>
      </c>
      <c r="B26" s="143"/>
      <c r="C26" s="143"/>
      <c r="D26" s="143"/>
      <c r="E26" s="143"/>
      <c r="F26" s="143"/>
      <c r="G26" s="143"/>
    </row>
    <row r="27" customFormat="false" ht="17.9" hidden="false" customHeight="true" outlineLevel="0" collapsed="false">
      <c r="A27" s="143" t="s">
        <v>403</v>
      </c>
      <c r="B27" s="143"/>
      <c r="C27" s="143"/>
      <c r="D27" s="143"/>
      <c r="E27" s="143"/>
      <c r="F27" s="143"/>
      <c r="G27" s="143"/>
    </row>
    <row r="28" customFormat="false" ht="13.9" hidden="false" customHeight="true" outlineLevel="0" collapsed="false">
      <c r="A28" s="140" t="s">
        <v>337</v>
      </c>
      <c r="B28" s="140"/>
      <c r="C28" s="140"/>
      <c r="D28" s="140"/>
      <c r="E28" s="140"/>
      <c r="F28" s="140"/>
      <c r="G28" s="140"/>
    </row>
    <row r="29" customFormat="false" ht="13.9" hidden="false" customHeight="false" outlineLevel="0" collapsed="false">
      <c r="A29" s="141" t="s">
        <v>319</v>
      </c>
      <c r="B29" s="9" t="s">
        <v>389</v>
      </c>
      <c r="C29" s="9" t="s">
        <v>340</v>
      </c>
      <c r="D29" s="9" t="s">
        <v>341</v>
      </c>
      <c r="E29" s="9" t="s">
        <v>342</v>
      </c>
      <c r="F29" s="9" t="s">
        <v>343</v>
      </c>
      <c r="G29" s="9" t="s">
        <v>344</v>
      </c>
    </row>
    <row r="30" customFormat="false" ht="13.9" hidden="false" customHeight="false" outlineLevel="0" collapsed="false">
      <c r="A30" s="5" t="s">
        <v>75</v>
      </c>
      <c r="B30" s="5" t="s">
        <v>75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3.9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13.9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13.9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3.9" hidden="false" customHeight="false" outlineLevel="0" collapsed="false">
      <c r="A34" s="9" t="s">
        <v>389</v>
      </c>
      <c r="B34" s="5" t="str">
        <f aca="false">B30</f>
        <v>-</v>
      </c>
      <c r="C34" s="102"/>
      <c r="D34" s="102"/>
      <c r="E34" s="102"/>
      <c r="F34" s="102"/>
      <c r="G34" s="102"/>
    </row>
    <row r="35" customFormat="false" ht="13.9" hidden="false" customHeight="false" outlineLevel="0" collapsed="false">
      <c r="A35" s="9" t="s">
        <v>340</v>
      </c>
      <c r="B35" s="5" t="str">
        <f aca="false">C30</f>
        <v>-</v>
      </c>
      <c r="C35" s="102"/>
      <c r="D35" s="102"/>
      <c r="E35" s="102"/>
      <c r="F35" s="102"/>
      <c r="G35" s="102"/>
    </row>
    <row r="36" customFormat="false" ht="13.9" hidden="false" customHeight="false" outlineLevel="0" collapsed="false">
      <c r="A36" s="9" t="s">
        <v>341</v>
      </c>
      <c r="B36" s="5" t="str">
        <f aca="false">D30</f>
        <v>-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342</v>
      </c>
      <c r="B37" s="5" t="str">
        <f aca="false">E30</f>
        <v>-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343</v>
      </c>
      <c r="B38" s="5" t="str">
        <f aca="false">F30</f>
        <v>-</v>
      </c>
      <c r="C38" s="148"/>
      <c r="D38" s="148"/>
      <c r="E38" s="148"/>
      <c r="F38" s="148"/>
      <c r="G38" s="102"/>
    </row>
    <row r="39" customFormat="false" ht="13.9" hidden="false" customHeight="false" outlineLevel="0" collapsed="false">
      <c r="A39" s="9" t="s">
        <v>344</v>
      </c>
      <c r="B39" s="5" t="str">
        <f aca="false">G30</f>
        <v>-</v>
      </c>
      <c r="C39" s="148"/>
      <c r="D39" s="148"/>
      <c r="E39" s="148"/>
      <c r="F39" s="148"/>
      <c r="G39" s="102"/>
    </row>
    <row r="40" customFormat="false" ht="14.15" hidden="false" customHeight="false" outlineLevel="0" collapsed="false">
      <c r="A40" s="9" t="s">
        <v>331</v>
      </c>
      <c r="B40" s="5" t="s">
        <v>75</v>
      </c>
      <c r="C40" s="148"/>
      <c r="D40" s="148"/>
      <c r="E40" s="148"/>
      <c r="F40" s="148"/>
      <c r="G40" s="102"/>
    </row>
    <row r="41" customFormat="false" ht="13.9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3.9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3.9" hidden="false" customHeight="true" outlineLevel="0" collapsed="false">
      <c r="A43" s="143" t="s">
        <v>336</v>
      </c>
      <c r="B43" s="143"/>
      <c r="C43" s="143"/>
      <c r="D43" s="143"/>
      <c r="E43" s="143"/>
      <c r="F43" s="143"/>
      <c r="G43" s="143"/>
    </row>
    <row r="44" customFormat="false" ht="13.9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13.9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3.9" hidden="false" customHeight="false" outlineLevel="0" collapsed="false">
      <c r="A46" s="149" t="s">
        <v>75</v>
      </c>
      <c r="B46" s="149" t="s">
        <v>75</v>
      </c>
      <c r="C46" s="149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3.9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13.9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3.9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3.9" hidden="false" customHeight="false" outlineLevel="0" collapsed="false">
      <c r="A50" s="9" t="s">
        <v>349</v>
      </c>
      <c r="B50" s="5" t="str">
        <f aca="false">B46</f>
        <v>-</v>
      </c>
      <c r="C50" s="139"/>
      <c r="D50" s="139"/>
      <c r="E50" s="139"/>
      <c r="F50" s="139"/>
      <c r="G50" s="139"/>
    </row>
    <row r="51" customFormat="false" ht="13.9" hidden="false" customHeight="false" outlineLevel="0" collapsed="false">
      <c r="A51" s="9" t="s">
        <v>350</v>
      </c>
      <c r="B51" s="5" t="str">
        <f aca="false">C46</f>
        <v>-</v>
      </c>
      <c r="C51" s="139"/>
      <c r="D51" s="139"/>
      <c r="E51" s="139"/>
      <c r="F51" s="139"/>
      <c r="G51" s="139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9"/>
      <c r="D52" s="139"/>
      <c r="E52" s="139"/>
      <c r="F52" s="139"/>
      <c r="G52" s="139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9"/>
      <c r="D53" s="139"/>
      <c r="E53" s="139"/>
      <c r="F53" s="139"/>
      <c r="G53" s="139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9"/>
      <c r="D54" s="139"/>
      <c r="E54" s="139"/>
      <c r="F54" s="139"/>
      <c r="G54" s="139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9"/>
      <c r="D55" s="139"/>
      <c r="E55" s="139"/>
      <c r="F55" s="139"/>
      <c r="G55" s="139"/>
    </row>
    <row r="56" customFormat="false" ht="13.9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3.9" hidden="false" customHeight="true" outlineLevel="0" collapsed="false">
      <c r="A57" s="143" t="s">
        <v>336</v>
      </c>
      <c r="B57" s="143"/>
      <c r="C57" s="143"/>
      <c r="D57" s="143"/>
      <c r="E57" s="143"/>
      <c r="F57" s="143"/>
      <c r="G57" s="143"/>
    </row>
    <row r="58" customFormat="false" ht="13.9" hidden="false" customHeight="true" outlineLevel="0" collapsed="false">
      <c r="A58" s="140" t="s">
        <v>392</v>
      </c>
      <c r="B58" s="140"/>
      <c r="C58" s="140"/>
      <c r="D58" s="140"/>
      <c r="E58" s="140"/>
      <c r="F58" s="140"/>
      <c r="G58" s="140"/>
    </row>
    <row r="59" customFormat="false" ht="39.8" hidden="false" customHeight="true" outlineLevel="0" collapsed="false">
      <c r="A59" s="141" t="s">
        <v>363</v>
      </c>
      <c r="B59" s="141"/>
      <c r="C59" s="141" t="s">
        <v>397</v>
      </c>
      <c r="D59" s="141" t="s">
        <v>50</v>
      </c>
      <c r="E59" s="141" t="s">
        <v>365</v>
      </c>
      <c r="F59" s="141"/>
      <c r="G59" s="141" t="s">
        <v>395</v>
      </c>
    </row>
    <row r="60" customFormat="false" ht="13.9" hidden="false" customHeight="true" outlineLevel="0" collapsed="false">
      <c r="A60" s="7" t="s">
        <v>367</v>
      </c>
      <c r="B60" s="7"/>
      <c r="C60" s="157" t="s">
        <v>75</v>
      </c>
      <c r="D60" s="7" t="s">
        <v>75</v>
      </c>
      <c r="E60" s="7" t="s">
        <v>75</v>
      </c>
      <c r="F60" s="7"/>
      <c r="G60" s="158" t="s">
        <v>75</v>
      </c>
    </row>
    <row r="61" customFormat="false" ht="13.9" hidden="false" customHeight="false" outlineLevel="0" collapsed="false">
      <c r="A61" s="7"/>
      <c r="B61" s="7"/>
      <c r="C61" s="147" t="s">
        <v>75</v>
      </c>
      <c r="D61" s="7"/>
      <c r="E61" s="7"/>
      <c r="F61" s="7"/>
      <c r="G61" s="158"/>
    </row>
    <row r="62" customFormat="false" ht="13.9" hidden="false" customHeight="true" outlineLevel="0" collapsed="false">
      <c r="A62" s="2" t="s">
        <v>371</v>
      </c>
      <c r="B62" s="2"/>
      <c r="C62" s="159" t="s">
        <v>307</v>
      </c>
      <c r="D62" s="160" t="str">
        <f aca="false">'Журн.расхода'!B10</f>
        <v>Ратобор-брикет от грызунов</v>
      </c>
      <c r="E62" s="7" t="str">
        <f aca="false">'Журн.расхода'!F10</f>
        <v>Бродифакум 0,005%</v>
      </c>
      <c r="F62" s="7"/>
      <c r="G62" s="161" t="n">
        <f aca="false">71*0.04</f>
        <v>2.84</v>
      </c>
    </row>
    <row r="63" customFormat="false" ht="12.8" hidden="false" customHeight="false" outlineLevel="0" collapsed="false">
      <c r="A63" s="2"/>
      <c r="B63" s="2"/>
      <c r="C63" s="169" t="str">
        <f aca="false">'Журн.расхода'!H10</f>
        <v>1 контур защиты</v>
      </c>
      <c r="D63" s="160"/>
      <c r="E63" s="7"/>
      <c r="F63" s="7"/>
      <c r="G63" s="161"/>
    </row>
    <row r="64" customFormat="false" ht="13.9" hidden="false" customHeight="true" outlineLevel="0" collapsed="false">
      <c r="A64" s="2" t="s">
        <v>356</v>
      </c>
      <c r="B64" s="2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13.9" hidden="false" customHeight="true" outlineLevel="0" collapsed="false">
      <c r="A65" s="7" t="s">
        <v>373</v>
      </c>
      <c r="B65" s="7"/>
      <c r="C65" s="162" t="s">
        <v>75</v>
      </c>
      <c r="D65" s="7" t="s">
        <v>75</v>
      </c>
      <c r="E65" s="7" t="s">
        <v>75</v>
      </c>
      <c r="F65" s="7"/>
      <c r="G65" s="7" t="s">
        <v>75</v>
      </c>
    </row>
    <row r="66" customFormat="false" ht="13.9" hidden="false" customHeight="false" outlineLevel="0" collapsed="false">
      <c r="A66" s="7"/>
      <c r="B66" s="7"/>
      <c r="C66" s="162" t="s">
        <v>75</v>
      </c>
      <c r="D66" s="7"/>
      <c r="E66" s="7"/>
      <c r="F66" s="7"/>
      <c r="G66" s="7"/>
    </row>
    <row r="67" customFormat="false" ht="13.9" hidden="false" customHeight="true" outlineLevel="0" collapsed="false">
      <c r="A67" s="2" t="s">
        <v>374</v>
      </c>
      <c r="B67" s="2"/>
      <c r="C67" s="152" t="s">
        <v>75</v>
      </c>
      <c r="D67" s="152" t="s">
        <v>75</v>
      </c>
      <c r="E67" s="152" t="s">
        <v>75</v>
      </c>
      <c r="F67" s="152"/>
      <c r="G67" s="152" t="s">
        <v>75</v>
      </c>
    </row>
    <row r="68" customFormat="false" ht="13.9" hidden="false" customHeight="false" outlineLevel="0" collapsed="false">
      <c r="A68" s="2"/>
      <c r="B68" s="2"/>
      <c r="C68" s="152" t="s">
        <v>75</v>
      </c>
      <c r="D68" s="152"/>
      <c r="E68" s="152"/>
      <c r="F68" s="152"/>
      <c r="G68" s="152"/>
    </row>
    <row r="69" customFormat="false" ht="12.8" hidden="false" customHeight="true" outlineLevel="0" collapsed="false">
      <c r="A69" s="163" t="s">
        <v>375</v>
      </c>
      <c r="B69" s="163"/>
      <c r="C69" s="152" t="s">
        <v>75</v>
      </c>
      <c r="D69" s="152" t="s">
        <v>75</v>
      </c>
      <c r="E69" s="152" t="s">
        <v>75</v>
      </c>
      <c r="F69" s="152"/>
      <c r="G69" s="152" t="s">
        <v>75</v>
      </c>
    </row>
    <row r="70" customFormat="false" ht="12.8" hidden="false" customHeight="false" outlineLevel="0" collapsed="false">
      <c r="A70" s="163"/>
      <c r="B70" s="163"/>
      <c r="C70" s="152"/>
      <c r="D70" s="152"/>
      <c r="E70" s="152"/>
      <c r="F70" s="152"/>
      <c r="G70" s="152"/>
    </row>
    <row r="71" customFormat="false" ht="13.9" hidden="false" customHeight="true" outlineLevel="0" collapsed="false">
      <c r="A71" s="140" t="s">
        <v>379</v>
      </c>
      <c r="B71" s="140"/>
      <c r="C71" s="140"/>
      <c r="D71" s="140"/>
      <c r="E71" s="140"/>
      <c r="F71" s="140"/>
      <c r="G71" s="140"/>
    </row>
    <row r="72" customFormat="false" ht="13.9" hidden="false" customHeight="true" outlineLevel="0" collapsed="false">
      <c r="A72" s="143" t="s">
        <v>380</v>
      </c>
      <c r="B72" s="143"/>
      <c r="C72" s="143"/>
      <c r="D72" s="143"/>
      <c r="E72" s="143"/>
      <c r="F72" s="7" t="s">
        <v>75</v>
      </c>
      <c r="G72" s="7"/>
    </row>
    <row r="73" customFormat="false" ht="13.9" hidden="false" customHeight="true" outlineLevel="0" collapsed="false">
      <c r="A73" s="143" t="s">
        <v>381</v>
      </c>
      <c r="B73" s="143"/>
      <c r="C73" s="143"/>
      <c r="D73" s="143"/>
      <c r="E73" s="143"/>
      <c r="F73" s="7" t="str">
        <f aca="false">F72</f>
        <v>-</v>
      </c>
      <c r="G73" s="7"/>
    </row>
    <row r="74" customFormat="false" ht="13.9" hidden="false" customHeight="true" outlineLevel="0" collapsed="false">
      <c r="A74" s="164" t="s">
        <v>382</v>
      </c>
      <c r="B74" s="164"/>
      <c r="C74" s="164"/>
      <c r="D74" s="164"/>
      <c r="E74" s="164"/>
      <c r="F74" s="7" t="s">
        <v>75</v>
      </c>
      <c r="G74" s="7"/>
    </row>
    <row r="75" customFormat="false" ht="13.9" hidden="false" customHeight="true" outlineLevel="0" collapsed="false">
      <c r="A75" s="143" t="s">
        <v>383</v>
      </c>
      <c r="B75" s="143"/>
      <c r="C75" s="143"/>
      <c r="D75" s="143"/>
      <c r="E75" s="143"/>
      <c r="F75" s="97" t="s">
        <v>384</v>
      </c>
      <c r="G75" s="97"/>
    </row>
    <row r="76" customFormat="false" ht="13.9" hidden="false" customHeight="true" outlineLevel="0" collapsed="false">
      <c r="A76" s="140" t="s">
        <v>385</v>
      </c>
      <c r="B76" s="140"/>
      <c r="C76" s="140"/>
      <c r="D76" s="140"/>
      <c r="E76" s="140"/>
      <c r="F76" s="140"/>
      <c r="G76" s="140"/>
    </row>
    <row r="77" customFormat="false" ht="27.85" hidden="false" customHeight="true" outlineLevel="0" collapsed="false">
      <c r="A77" s="9" t="s">
        <v>386</v>
      </c>
      <c r="B77" s="9"/>
      <c r="C77" s="9"/>
      <c r="D77" s="9"/>
      <c r="E77" s="9"/>
      <c r="F77" s="9"/>
      <c r="G77" s="9"/>
    </row>
    <row r="78" customFormat="false" ht="12.8" hidden="false" customHeight="true" outlineLevel="0" collapsed="false">
      <c r="A78" s="97" t="s">
        <v>387</v>
      </c>
      <c r="B78" s="97"/>
      <c r="C78" s="97"/>
      <c r="D78" s="97" t="s">
        <v>388</v>
      </c>
      <c r="E78" s="97"/>
      <c r="F78" s="97"/>
      <c r="G78" s="97"/>
    </row>
    <row r="79" customFormat="false" ht="12.8" hidden="false" customHeight="false" outlineLevel="0" collapsed="false">
      <c r="A79" s="97"/>
      <c r="B79" s="97"/>
      <c r="C79" s="97"/>
      <c r="D79" s="97"/>
      <c r="E79" s="97"/>
      <c r="F79" s="97"/>
      <c r="G79" s="97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G62" activeCellId="1" sqref="H18:H19 G62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20.9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8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8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13.8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13.8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f aca="false">'Журн.расхода'!A15</f>
        <v>45587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8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8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8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27.8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8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8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27.85" hidden="false" customHeight="true" outlineLevel="0" collapsed="false">
      <c r="A14" s="23" t="s">
        <v>318</v>
      </c>
      <c r="B14" s="141" t="s">
        <v>319</v>
      </c>
      <c r="C14" s="141" t="s">
        <v>399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148.5" hidden="false" customHeight="true" outlineLevel="0" collapsed="false">
      <c r="A15" s="143" t="s">
        <v>325</v>
      </c>
      <c r="B15" s="5" t="n">
        <v>1</v>
      </c>
      <c r="C15" s="5" t="s">
        <v>407</v>
      </c>
      <c r="D15" s="5" t="s">
        <v>75</v>
      </c>
      <c r="E15" s="144" t="s">
        <v>75</v>
      </c>
      <c r="F15" s="7" t="n">
        <v>91</v>
      </c>
      <c r="G15" s="7"/>
    </row>
    <row r="16" customFormat="false" ht="13.8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8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8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8" hidden="false" customHeight="false" outlineLevel="0" collapsed="false">
      <c r="A19" s="9" t="s">
        <v>330</v>
      </c>
      <c r="B19" s="5" t="s">
        <v>75</v>
      </c>
      <c r="C19" s="139"/>
      <c r="D19" s="139"/>
      <c r="E19" s="139"/>
      <c r="F19" s="139"/>
      <c r="G19" s="139"/>
    </row>
    <row r="20" customFormat="false" ht="13.8" hidden="false" customHeight="false" outlineLevel="0" collapsed="false">
      <c r="A20" s="9" t="s">
        <v>331</v>
      </c>
      <c r="B20" s="5" t="str">
        <f aca="false">B19</f>
        <v>-</v>
      </c>
      <c r="C20" s="139"/>
      <c r="D20" s="139"/>
      <c r="E20" s="139"/>
      <c r="F20" s="139"/>
      <c r="G20" s="139"/>
    </row>
    <row r="21" customFormat="false" ht="13.8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8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8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8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8" hidden="false" customHeight="true" outlineLevel="0" collapsed="false">
      <c r="A25" s="143" t="s">
        <v>408</v>
      </c>
      <c r="B25" s="143"/>
      <c r="C25" s="143"/>
      <c r="D25" s="143"/>
      <c r="E25" s="143"/>
      <c r="F25" s="143"/>
      <c r="G25" s="143"/>
    </row>
    <row r="26" customFormat="false" ht="13.8" hidden="false" customHeight="true" outlineLevel="0" collapsed="false">
      <c r="A26" s="156" t="s">
        <v>402</v>
      </c>
      <c r="B26" s="156"/>
      <c r="C26" s="156"/>
      <c r="D26" s="156"/>
      <c r="E26" s="156"/>
      <c r="F26" s="156"/>
      <c r="G26" s="156"/>
    </row>
    <row r="27" customFormat="false" ht="13.8" hidden="false" customHeight="true" outlineLevel="0" collapsed="false">
      <c r="A27" s="143" t="s">
        <v>409</v>
      </c>
      <c r="B27" s="143"/>
      <c r="C27" s="143"/>
      <c r="D27" s="143"/>
      <c r="E27" s="143"/>
      <c r="F27" s="143"/>
      <c r="G27" s="143"/>
    </row>
    <row r="28" customFormat="false" ht="13.8" hidden="false" customHeight="true" outlineLevel="0" collapsed="false">
      <c r="A28" s="140" t="s">
        <v>337</v>
      </c>
      <c r="B28" s="140"/>
      <c r="C28" s="140"/>
      <c r="D28" s="140"/>
      <c r="E28" s="140"/>
      <c r="F28" s="140"/>
      <c r="G28" s="140"/>
    </row>
    <row r="29" customFormat="false" ht="13.9" hidden="false" customHeight="false" outlineLevel="0" collapsed="false">
      <c r="A29" s="141" t="s">
        <v>319</v>
      </c>
      <c r="B29" s="9" t="s">
        <v>389</v>
      </c>
      <c r="C29" s="9" t="s">
        <v>340</v>
      </c>
      <c r="D29" s="9" t="s">
        <v>341</v>
      </c>
      <c r="E29" s="9" t="s">
        <v>342</v>
      </c>
      <c r="F29" s="9" t="s">
        <v>343</v>
      </c>
      <c r="G29" s="9" t="s">
        <v>344</v>
      </c>
    </row>
    <row r="30" customFormat="false" ht="13.8" hidden="false" customHeight="false" outlineLevel="0" collapsed="false">
      <c r="A30" s="5" t="s">
        <v>75</v>
      </c>
      <c r="B30" s="5" t="s">
        <v>75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3.8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13.8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13.8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3.8" hidden="false" customHeight="false" outlineLevel="0" collapsed="false">
      <c r="A34" s="9" t="s">
        <v>389</v>
      </c>
      <c r="B34" s="5" t="str">
        <f aca="false">B30</f>
        <v>-</v>
      </c>
      <c r="C34" s="102"/>
      <c r="D34" s="102"/>
      <c r="E34" s="102"/>
      <c r="F34" s="102"/>
      <c r="G34" s="102"/>
    </row>
    <row r="35" customFormat="false" ht="13.8" hidden="false" customHeight="false" outlineLevel="0" collapsed="false">
      <c r="A35" s="9" t="s">
        <v>340</v>
      </c>
      <c r="B35" s="5" t="str">
        <f aca="false">C30</f>
        <v>-</v>
      </c>
      <c r="C35" s="102"/>
      <c r="D35" s="102"/>
      <c r="E35" s="102"/>
      <c r="F35" s="102"/>
      <c r="G35" s="102"/>
    </row>
    <row r="36" customFormat="false" ht="13.8" hidden="false" customHeight="false" outlineLevel="0" collapsed="false">
      <c r="A36" s="9" t="s">
        <v>341</v>
      </c>
      <c r="B36" s="5" t="str">
        <f aca="false">D30</f>
        <v>-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342</v>
      </c>
      <c r="B37" s="5" t="str">
        <f aca="false">E30</f>
        <v>-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343</v>
      </c>
      <c r="B38" s="5" t="str">
        <f aca="false">F30</f>
        <v>-</v>
      </c>
      <c r="C38" s="148"/>
      <c r="D38" s="148"/>
      <c r="E38" s="148"/>
      <c r="F38" s="148"/>
      <c r="G38" s="102"/>
    </row>
    <row r="39" customFormat="false" ht="13.9" hidden="false" customHeight="false" outlineLevel="0" collapsed="false">
      <c r="A39" s="9" t="s">
        <v>344</v>
      </c>
      <c r="B39" s="5" t="str">
        <f aca="false">G30</f>
        <v>-</v>
      </c>
      <c r="C39" s="148"/>
      <c r="D39" s="148"/>
      <c r="E39" s="148"/>
      <c r="F39" s="148"/>
      <c r="G39" s="102"/>
    </row>
    <row r="40" customFormat="false" ht="13.8" hidden="false" customHeight="false" outlineLevel="0" collapsed="false">
      <c r="A40" s="9" t="s">
        <v>331</v>
      </c>
      <c r="B40" s="5" t="n">
        <f aca="false">SUM(B35:B39)</f>
        <v>0</v>
      </c>
      <c r="C40" s="148"/>
      <c r="D40" s="148"/>
      <c r="E40" s="148"/>
      <c r="F40" s="148"/>
      <c r="G40" s="102"/>
    </row>
    <row r="41" customFormat="false" ht="13.8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3.8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3.8" hidden="false" customHeight="true" outlineLevel="0" collapsed="false">
      <c r="A43" s="143" t="s">
        <v>336</v>
      </c>
      <c r="B43" s="143"/>
      <c r="C43" s="143"/>
      <c r="D43" s="143"/>
      <c r="E43" s="143"/>
      <c r="F43" s="143"/>
      <c r="G43" s="143"/>
    </row>
    <row r="44" customFormat="false" ht="13.8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13.8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3.8" hidden="false" customHeight="false" outlineLevel="0" collapsed="false">
      <c r="A46" s="149" t="s">
        <v>75</v>
      </c>
      <c r="B46" s="149" t="s">
        <v>75</v>
      </c>
      <c r="C46" s="149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3.8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13.8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3.8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3.8" hidden="false" customHeight="false" outlineLevel="0" collapsed="false">
      <c r="A50" s="9" t="s">
        <v>349</v>
      </c>
      <c r="B50" s="5" t="str">
        <f aca="false">B46</f>
        <v>-</v>
      </c>
      <c r="C50" s="139"/>
      <c r="D50" s="139"/>
      <c r="E50" s="139"/>
      <c r="F50" s="139"/>
      <c r="G50" s="139"/>
    </row>
    <row r="51" customFormat="false" ht="13.8" hidden="false" customHeight="false" outlineLevel="0" collapsed="false">
      <c r="A51" s="9" t="s">
        <v>350</v>
      </c>
      <c r="B51" s="5" t="str">
        <f aca="false">C46</f>
        <v>-</v>
      </c>
      <c r="C51" s="139"/>
      <c r="D51" s="139"/>
      <c r="E51" s="139"/>
      <c r="F51" s="139"/>
      <c r="G51" s="139"/>
    </row>
    <row r="52" customFormat="false" ht="13.8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9"/>
      <c r="D52" s="139"/>
      <c r="E52" s="139"/>
      <c r="F52" s="139"/>
      <c r="G52" s="139"/>
    </row>
    <row r="53" customFormat="false" ht="13.8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9"/>
      <c r="D53" s="139"/>
      <c r="E53" s="139"/>
      <c r="F53" s="139"/>
      <c r="G53" s="139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9"/>
      <c r="D54" s="139"/>
      <c r="E54" s="139"/>
      <c r="F54" s="139"/>
      <c r="G54" s="139"/>
    </row>
    <row r="55" customFormat="false" ht="13.8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9"/>
      <c r="D55" s="139"/>
      <c r="E55" s="139"/>
      <c r="F55" s="139"/>
      <c r="G55" s="139"/>
    </row>
    <row r="56" customFormat="false" ht="13.8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3.9" hidden="false" customHeight="true" outlineLevel="0" collapsed="false">
      <c r="A57" s="143" t="s">
        <v>336</v>
      </c>
      <c r="B57" s="143"/>
      <c r="C57" s="143"/>
      <c r="D57" s="143"/>
      <c r="E57" s="143"/>
      <c r="F57" s="143"/>
      <c r="G57" s="143"/>
    </row>
    <row r="58" customFormat="false" ht="13.8" hidden="false" customHeight="true" outlineLevel="0" collapsed="false">
      <c r="A58" s="140" t="s">
        <v>392</v>
      </c>
      <c r="B58" s="140"/>
      <c r="C58" s="140"/>
      <c r="D58" s="140"/>
      <c r="E58" s="140"/>
      <c r="F58" s="140"/>
      <c r="G58" s="140"/>
    </row>
    <row r="59" customFormat="false" ht="39.8" hidden="false" customHeight="true" outlineLevel="0" collapsed="false">
      <c r="A59" s="141" t="s">
        <v>363</v>
      </c>
      <c r="B59" s="141"/>
      <c r="C59" s="141" t="s">
        <v>397</v>
      </c>
      <c r="D59" s="141" t="s">
        <v>50</v>
      </c>
      <c r="E59" s="141" t="s">
        <v>365</v>
      </c>
      <c r="F59" s="141"/>
      <c r="G59" s="141" t="s">
        <v>395</v>
      </c>
    </row>
    <row r="60" customFormat="false" ht="13.8" hidden="false" customHeight="true" outlineLevel="0" collapsed="false">
      <c r="A60" s="7" t="s">
        <v>367</v>
      </c>
      <c r="B60" s="7"/>
      <c r="C60" s="157" t="s">
        <v>75</v>
      </c>
      <c r="D60" s="7" t="s">
        <v>75</v>
      </c>
      <c r="E60" s="7" t="s">
        <v>75</v>
      </c>
      <c r="F60" s="7"/>
      <c r="G60" s="158" t="s">
        <v>75</v>
      </c>
    </row>
    <row r="61" customFormat="false" ht="13.8" hidden="false" customHeight="false" outlineLevel="0" collapsed="false">
      <c r="A61" s="7"/>
      <c r="B61" s="7"/>
      <c r="C61" s="147" t="s">
        <v>75</v>
      </c>
      <c r="D61" s="7"/>
      <c r="E61" s="7"/>
      <c r="F61" s="7"/>
      <c r="G61" s="158"/>
    </row>
    <row r="62" customFormat="false" ht="13.8" hidden="false" customHeight="true" outlineLevel="0" collapsed="false">
      <c r="A62" s="2" t="s">
        <v>371</v>
      </c>
      <c r="B62" s="2"/>
      <c r="C62" s="159" t="s">
        <v>410</v>
      </c>
      <c r="D62" s="160" t="str">
        <f aca="false">'Журн.расхода'!B10</f>
        <v>Ратобор-брикет от грызунов</v>
      </c>
      <c r="E62" s="7" t="str">
        <f aca="false">'Журн.расхода'!F10</f>
        <v>Бродифакум 0,005%</v>
      </c>
      <c r="F62" s="7"/>
      <c r="G62" s="161" t="n">
        <f aca="false">78*0.04</f>
        <v>3.12</v>
      </c>
    </row>
    <row r="63" customFormat="false" ht="12.9" hidden="false" customHeight="false" outlineLevel="0" collapsed="false">
      <c r="A63" s="2"/>
      <c r="B63" s="2"/>
      <c r="C63" s="169" t="str">
        <f aca="false">'Журн.расхода'!H10</f>
        <v>1 контур защиты</v>
      </c>
      <c r="D63" s="160"/>
      <c r="E63" s="7"/>
      <c r="F63" s="7"/>
      <c r="G63" s="161"/>
    </row>
    <row r="64" customFormat="false" ht="13.8" hidden="false" customHeight="true" outlineLevel="0" collapsed="false">
      <c r="A64" s="2" t="s">
        <v>356</v>
      </c>
      <c r="B64" s="2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13.8" hidden="false" customHeight="true" outlineLevel="0" collapsed="false">
      <c r="A65" s="7" t="s">
        <v>373</v>
      </c>
      <c r="B65" s="7"/>
      <c r="C65" s="162" t="s">
        <v>75</v>
      </c>
      <c r="D65" s="7" t="s">
        <v>75</v>
      </c>
      <c r="E65" s="7" t="s">
        <v>75</v>
      </c>
      <c r="F65" s="7"/>
      <c r="G65" s="7" t="s">
        <v>75</v>
      </c>
    </row>
    <row r="66" customFormat="false" ht="13.8" hidden="false" customHeight="false" outlineLevel="0" collapsed="false">
      <c r="A66" s="7"/>
      <c r="B66" s="7"/>
      <c r="C66" s="162" t="s">
        <v>75</v>
      </c>
      <c r="D66" s="7"/>
      <c r="E66" s="7"/>
      <c r="F66" s="7"/>
      <c r="G66" s="7"/>
    </row>
    <row r="67" customFormat="false" ht="13.8" hidden="false" customHeight="true" outlineLevel="0" collapsed="false">
      <c r="A67" s="2" t="s">
        <v>374</v>
      </c>
      <c r="B67" s="2"/>
      <c r="C67" s="152" t="s">
        <v>75</v>
      </c>
      <c r="D67" s="152" t="s">
        <v>75</v>
      </c>
      <c r="E67" s="152" t="s">
        <v>75</v>
      </c>
      <c r="F67" s="152"/>
      <c r="G67" s="152" t="s">
        <v>75</v>
      </c>
    </row>
    <row r="68" customFormat="false" ht="13.8" hidden="false" customHeight="false" outlineLevel="0" collapsed="false">
      <c r="A68" s="2"/>
      <c r="B68" s="2"/>
      <c r="C68" s="152" t="s">
        <v>75</v>
      </c>
      <c r="D68" s="152"/>
      <c r="E68" s="152"/>
      <c r="F68" s="152"/>
      <c r="G68" s="152"/>
    </row>
    <row r="69" customFormat="false" ht="13.8" hidden="false" customHeight="true" outlineLevel="0" collapsed="false">
      <c r="A69" s="163" t="s">
        <v>375</v>
      </c>
      <c r="B69" s="163"/>
      <c r="C69" s="152" t="s">
        <v>75</v>
      </c>
      <c r="D69" s="152" t="s">
        <v>75</v>
      </c>
      <c r="E69" s="152" t="s">
        <v>75</v>
      </c>
      <c r="F69" s="152"/>
      <c r="G69" s="152" t="s">
        <v>75</v>
      </c>
    </row>
    <row r="70" customFormat="false" ht="13.8" hidden="false" customHeight="false" outlineLevel="0" collapsed="false">
      <c r="A70" s="163"/>
      <c r="B70" s="163"/>
      <c r="C70" s="152"/>
      <c r="D70" s="152"/>
      <c r="E70" s="152"/>
      <c r="F70" s="152"/>
      <c r="G70" s="152"/>
    </row>
    <row r="71" customFormat="false" ht="13.8" hidden="false" customHeight="true" outlineLevel="0" collapsed="false">
      <c r="A71" s="140" t="s">
        <v>393</v>
      </c>
      <c r="B71" s="140"/>
      <c r="C71" s="140"/>
      <c r="D71" s="140"/>
      <c r="E71" s="140"/>
      <c r="F71" s="140"/>
      <c r="G71" s="140"/>
    </row>
    <row r="72" customFormat="false" ht="13.8" hidden="false" customHeight="true" outlineLevel="0" collapsed="false">
      <c r="A72" s="143" t="s">
        <v>380</v>
      </c>
      <c r="B72" s="143"/>
      <c r="C72" s="143"/>
      <c r="D72" s="143"/>
      <c r="E72" s="143"/>
      <c r="F72" s="7" t="s">
        <v>75</v>
      </c>
      <c r="G72" s="7"/>
    </row>
    <row r="73" customFormat="false" ht="13.8" hidden="false" customHeight="true" outlineLevel="0" collapsed="false">
      <c r="A73" s="143" t="s">
        <v>381</v>
      </c>
      <c r="B73" s="143"/>
      <c r="C73" s="143"/>
      <c r="D73" s="143"/>
      <c r="E73" s="143"/>
      <c r="F73" s="7" t="str">
        <f aca="false">F72</f>
        <v>-</v>
      </c>
      <c r="G73" s="7"/>
    </row>
    <row r="74" customFormat="false" ht="13.8" hidden="false" customHeight="true" outlineLevel="0" collapsed="false">
      <c r="A74" s="164" t="s">
        <v>382</v>
      </c>
      <c r="B74" s="164"/>
      <c r="C74" s="164"/>
      <c r="D74" s="164"/>
      <c r="E74" s="164"/>
      <c r="F74" s="7" t="s">
        <v>75</v>
      </c>
      <c r="G74" s="7"/>
    </row>
    <row r="75" customFormat="false" ht="13.8" hidden="false" customHeight="true" outlineLevel="0" collapsed="false">
      <c r="A75" s="143" t="s">
        <v>383</v>
      </c>
      <c r="B75" s="143"/>
      <c r="C75" s="143"/>
      <c r="D75" s="143"/>
      <c r="E75" s="143"/>
      <c r="F75" s="97" t="s">
        <v>384</v>
      </c>
      <c r="G75" s="97"/>
    </row>
    <row r="76" customFormat="false" ht="13.8" hidden="false" customHeight="true" outlineLevel="0" collapsed="false">
      <c r="A76" s="140" t="s">
        <v>394</v>
      </c>
      <c r="B76" s="140"/>
      <c r="C76" s="140"/>
      <c r="D76" s="140"/>
      <c r="E76" s="140"/>
      <c r="F76" s="140"/>
      <c r="G76" s="140"/>
    </row>
    <row r="77" customFormat="false" ht="27.85" hidden="false" customHeight="true" outlineLevel="0" collapsed="false">
      <c r="A77" s="9" t="s">
        <v>386</v>
      </c>
      <c r="B77" s="9"/>
      <c r="C77" s="9"/>
      <c r="D77" s="9"/>
      <c r="E77" s="9"/>
      <c r="F77" s="9"/>
      <c r="G77" s="9"/>
    </row>
    <row r="78" customFormat="false" ht="13.8" hidden="false" customHeight="true" outlineLevel="0" collapsed="false">
      <c r="A78" s="97" t="s">
        <v>387</v>
      </c>
      <c r="B78" s="97"/>
      <c r="C78" s="97"/>
      <c r="D78" s="97" t="s">
        <v>388</v>
      </c>
      <c r="E78" s="97"/>
      <c r="F78" s="97"/>
      <c r="G78" s="97"/>
    </row>
    <row r="79" customFormat="false" ht="13.8" hidden="false" customHeight="false" outlineLevel="0" collapsed="false">
      <c r="A79" s="97"/>
      <c r="B79" s="97"/>
      <c r="C79" s="97"/>
      <c r="D79" s="97"/>
      <c r="E79" s="97"/>
      <c r="F79" s="97"/>
      <c r="G79" s="97"/>
    </row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false" showOutlineSymbols="true" defaultGridColor="true" view="pageBreakPreview" topLeftCell="A16" colorId="64" zoomScale="100" zoomScaleNormal="100" zoomScalePageLayoutView="100" workbookViewId="0">
      <selection pane="topLeft" activeCell="B32" activeCellId="1" sqref="H18:H19 B32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20.43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9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13.9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13.9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3.9" hidden="false" customHeight="false" outlineLevel="0" collapsed="false">
      <c r="A5" s="137" t="s">
        <v>314</v>
      </c>
      <c r="B5" s="138" t="n">
        <f aca="false">'Журн.расхода'!A11</f>
        <v>45572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9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9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9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27.8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9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9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27.85" hidden="false" customHeight="true" outlineLevel="0" collapsed="false">
      <c r="A14" s="23" t="s">
        <v>318</v>
      </c>
      <c r="B14" s="141" t="s">
        <v>319</v>
      </c>
      <c r="C14" s="141" t="s">
        <v>411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76.85" hidden="false" customHeight="true" outlineLevel="0" collapsed="false">
      <c r="A15" s="143" t="s">
        <v>325</v>
      </c>
      <c r="B15" s="5" t="n">
        <v>2</v>
      </c>
      <c r="C15" s="5" t="s">
        <v>412</v>
      </c>
      <c r="D15" s="5" t="s">
        <v>75</v>
      </c>
      <c r="E15" s="144" t="s">
        <v>75</v>
      </c>
      <c r="F15" s="7" t="n">
        <v>23</v>
      </c>
      <c r="G15" s="7"/>
    </row>
    <row r="16" customFormat="false" ht="13.9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9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9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9" hidden="false" customHeight="false" outlineLevel="0" collapsed="false">
      <c r="A19" s="9" t="s">
        <v>330</v>
      </c>
      <c r="B19" s="5" t="s">
        <v>75</v>
      </c>
      <c r="C19" s="139"/>
      <c r="D19" s="139"/>
      <c r="E19" s="139"/>
      <c r="F19" s="139"/>
      <c r="G19" s="139"/>
    </row>
    <row r="20" customFormat="false" ht="13.9" hidden="false" customHeight="false" outlineLevel="0" collapsed="false">
      <c r="A20" s="9" t="s">
        <v>331</v>
      </c>
      <c r="B20" s="5" t="str">
        <f aca="false">B19</f>
        <v>-</v>
      </c>
      <c r="C20" s="139"/>
      <c r="D20" s="139"/>
      <c r="E20" s="139"/>
      <c r="F20" s="139"/>
      <c r="G20" s="139"/>
    </row>
    <row r="21" customFormat="false" ht="13.9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9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9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9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9" hidden="false" customHeight="true" outlineLevel="0" collapsed="false">
      <c r="A25" s="143" t="s">
        <v>413</v>
      </c>
      <c r="B25" s="143"/>
      <c r="C25" s="143"/>
      <c r="D25" s="143"/>
      <c r="E25" s="143"/>
      <c r="F25" s="143"/>
      <c r="G25" s="143"/>
    </row>
    <row r="26" customFormat="false" ht="13.9" hidden="false" customHeight="true" outlineLevel="0" collapsed="false">
      <c r="A26" s="156" t="s">
        <v>414</v>
      </c>
      <c r="B26" s="143"/>
      <c r="C26" s="143"/>
      <c r="D26" s="143"/>
      <c r="E26" s="143"/>
      <c r="F26" s="143"/>
      <c r="G26" s="143"/>
    </row>
    <row r="27" customFormat="false" ht="25.85" hidden="false" customHeight="true" outlineLevel="0" collapsed="false">
      <c r="A27" s="143" t="s">
        <v>415</v>
      </c>
      <c r="B27" s="143"/>
      <c r="C27" s="143"/>
      <c r="D27" s="143"/>
      <c r="E27" s="143"/>
      <c r="F27" s="143"/>
      <c r="G27" s="143"/>
    </row>
    <row r="28" customFormat="false" ht="13.9" hidden="false" customHeight="true" outlineLevel="0" collapsed="false">
      <c r="A28" s="140" t="s">
        <v>337</v>
      </c>
      <c r="B28" s="140"/>
      <c r="C28" s="140"/>
      <c r="D28" s="140"/>
      <c r="E28" s="140"/>
      <c r="F28" s="140"/>
      <c r="G28" s="140"/>
    </row>
    <row r="29" customFormat="false" ht="13.9" hidden="false" customHeight="false" outlineLevel="0" collapsed="false">
      <c r="A29" s="141" t="s">
        <v>319</v>
      </c>
      <c r="B29" s="9" t="s">
        <v>389</v>
      </c>
      <c r="C29" s="9" t="s">
        <v>340</v>
      </c>
      <c r="D29" s="9" t="s">
        <v>341</v>
      </c>
      <c r="E29" s="9" t="s">
        <v>342</v>
      </c>
      <c r="F29" s="9" t="s">
        <v>343</v>
      </c>
      <c r="G29" s="9" t="s">
        <v>344</v>
      </c>
    </row>
    <row r="30" customFormat="false" ht="13.9" hidden="false" customHeight="false" outlineLevel="0" collapsed="false">
      <c r="A30" s="5" t="s">
        <v>75</v>
      </c>
      <c r="B30" s="5" t="s">
        <v>75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3.9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13.9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13.9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3.9" hidden="false" customHeight="false" outlineLevel="0" collapsed="false">
      <c r="A34" s="9" t="s">
        <v>389</v>
      </c>
      <c r="B34" s="5" t="str">
        <f aca="false">B30</f>
        <v>-</v>
      </c>
      <c r="C34" s="102"/>
      <c r="D34" s="102"/>
      <c r="E34" s="102"/>
      <c r="F34" s="102"/>
      <c r="G34" s="102"/>
    </row>
    <row r="35" customFormat="false" ht="13.9" hidden="false" customHeight="false" outlineLevel="0" collapsed="false">
      <c r="A35" s="9" t="s">
        <v>340</v>
      </c>
      <c r="B35" s="5" t="str">
        <f aca="false">C30</f>
        <v>-</v>
      </c>
      <c r="C35" s="102"/>
      <c r="D35" s="102"/>
      <c r="E35" s="102"/>
      <c r="F35" s="102"/>
      <c r="G35" s="102"/>
    </row>
    <row r="36" customFormat="false" ht="13.9" hidden="false" customHeight="false" outlineLevel="0" collapsed="false">
      <c r="A36" s="9" t="s">
        <v>341</v>
      </c>
      <c r="B36" s="5" t="str">
        <f aca="false">D30</f>
        <v>-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342</v>
      </c>
      <c r="B37" s="5" t="str">
        <f aca="false">E30</f>
        <v>-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343</v>
      </c>
      <c r="B38" s="5" t="str">
        <f aca="false">F30</f>
        <v>-</v>
      </c>
      <c r="C38" s="148"/>
      <c r="D38" s="148"/>
      <c r="E38" s="148"/>
      <c r="F38" s="148"/>
      <c r="G38" s="102"/>
    </row>
    <row r="39" customFormat="false" ht="13.9" hidden="false" customHeight="false" outlineLevel="0" collapsed="false">
      <c r="A39" s="9" t="s">
        <v>344</v>
      </c>
      <c r="B39" s="5" t="str">
        <f aca="false">G30</f>
        <v>-</v>
      </c>
      <c r="C39" s="148"/>
      <c r="D39" s="148"/>
      <c r="E39" s="148"/>
      <c r="F39" s="148"/>
      <c r="G39" s="102"/>
    </row>
    <row r="40" customFormat="false" ht="14.15" hidden="false" customHeight="false" outlineLevel="0" collapsed="false">
      <c r="A40" s="9" t="s">
        <v>331</v>
      </c>
      <c r="B40" s="5" t="s">
        <v>75</v>
      </c>
      <c r="C40" s="148"/>
      <c r="D40" s="148"/>
      <c r="E40" s="148"/>
      <c r="F40" s="148"/>
      <c r="G40" s="102"/>
    </row>
    <row r="41" customFormat="false" ht="13.9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3.9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3.9" hidden="false" customHeight="true" outlineLevel="0" collapsed="false">
      <c r="A43" s="143" t="s">
        <v>336</v>
      </c>
      <c r="B43" s="143"/>
      <c r="C43" s="143"/>
      <c r="D43" s="143"/>
      <c r="E43" s="143"/>
      <c r="F43" s="143"/>
      <c r="G43" s="143"/>
    </row>
    <row r="44" customFormat="false" ht="13.9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13.9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3.9" hidden="false" customHeight="false" outlineLevel="0" collapsed="false">
      <c r="A46" s="149" t="s">
        <v>75</v>
      </c>
      <c r="B46" s="149" t="s">
        <v>75</v>
      </c>
      <c r="C46" s="149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3.9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13.9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3.9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3.9" hidden="false" customHeight="false" outlineLevel="0" collapsed="false">
      <c r="A50" s="9" t="s">
        <v>349</v>
      </c>
      <c r="B50" s="5" t="str">
        <f aca="false">B46</f>
        <v>-</v>
      </c>
      <c r="C50" s="139"/>
      <c r="D50" s="139"/>
      <c r="E50" s="139"/>
      <c r="F50" s="139"/>
      <c r="G50" s="139"/>
    </row>
    <row r="51" customFormat="false" ht="13.9" hidden="false" customHeight="false" outlineLevel="0" collapsed="false">
      <c r="A51" s="9" t="s">
        <v>350</v>
      </c>
      <c r="B51" s="5" t="str">
        <f aca="false">C46</f>
        <v>-</v>
      </c>
      <c r="C51" s="139"/>
      <c r="D51" s="139"/>
      <c r="E51" s="139"/>
      <c r="F51" s="139"/>
      <c r="G51" s="139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9"/>
      <c r="D52" s="139"/>
      <c r="E52" s="139"/>
      <c r="F52" s="139"/>
      <c r="G52" s="139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9"/>
      <c r="D53" s="139"/>
      <c r="E53" s="139"/>
      <c r="F53" s="139"/>
      <c r="G53" s="139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9"/>
      <c r="D54" s="139"/>
      <c r="E54" s="139"/>
      <c r="F54" s="139"/>
      <c r="G54" s="139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9"/>
      <c r="D55" s="139"/>
      <c r="E55" s="139"/>
      <c r="F55" s="139"/>
      <c r="G55" s="139"/>
    </row>
    <row r="56" customFormat="false" ht="13.9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3.9" hidden="false" customHeight="true" outlineLevel="0" collapsed="false">
      <c r="A57" s="143" t="s">
        <v>336</v>
      </c>
      <c r="B57" s="143"/>
      <c r="C57" s="143"/>
      <c r="D57" s="143"/>
      <c r="E57" s="143"/>
      <c r="F57" s="143"/>
      <c r="G57" s="143"/>
    </row>
    <row r="58" customFormat="false" ht="13.9" hidden="false" customHeight="true" outlineLevel="0" collapsed="false">
      <c r="A58" s="140" t="s">
        <v>357</v>
      </c>
      <c r="B58" s="140"/>
      <c r="C58" s="140"/>
      <c r="D58" s="140"/>
      <c r="E58" s="140"/>
      <c r="F58" s="140"/>
      <c r="G58" s="140"/>
    </row>
    <row r="59" customFormat="false" ht="27.85" hidden="false" customHeight="false" outlineLevel="0" collapsed="false">
      <c r="A59" s="141" t="s">
        <v>358</v>
      </c>
      <c r="B59" s="141" t="s">
        <v>349</v>
      </c>
      <c r="C59" s="141" t="s">
        <v>350</v>
      </c>
      <c r="D59" s="141" t="s">
        <v>351</v>
      </c>
      <c r="E59" s="141" t="s">
        <v>352</v>
      </c>
      <c r="F59" s="141" t="s">
        <v>353</v>
      </c>
      <c r="G59" s="141" t="s">
        <v>354</v>
      </c>
    </row>
    <row r="60" customFormat="false" ht="13.9" hidden="false" customHeight="false" outlineLevel="0" collapsed="false">
      <c r="A60" s="5" t="s">
        <v>75</v>
      </c>
      <c r="B60" s="5" t="s">
        <v>75</v>
      </c>
      <c r="C60" s="5" t="s">
        <v>75</v>
      </c>
      <c r="D60" s="5" t="s">
        <v>75</v>
      </c>
      <c r="E60" s="5" t="s">
        <v>75</v>
      </c>
      <c r="F60" s="5" t="s">
        <v>75</v>
      </c>
      <c r="G60" s="5" t="s">
        <v>75</v>
      </c>
    </row>
    <row r="61" customFormat="false" ht="13.9" hidden="false" customHeight="true" outlineLevel="0" collapsed="false">
      <c r="A61" s="145" t="s">
        <v>326</v>
      </c>
      <c r="B61" s="145"/>
      <c r="C61" s="145"/>
      <c r="D61" s="145"/>
      <c r="E61" s="145"/>
      <c r="F61" s="145"/>
      <c r="G61" s="145"/>
    </row>
    <row r="62" customFormat="false" ht="13.9" hidden="false" customHeight="false" outlineLevel="0" collapsed="false">
      <c r="A62" s="170" t="s">
        <v>327</v>
      </c>
      <c r="B62" s="170" t="s">
        <v>328</v>
      </c>
      <c r="C62" s="102"/>
      <c r="D62" s="102"/>
      <c r="E62" s="102"/>
      <c r="F62" s="102"/>
      <c r="G62" s="102"/>
    </row>
    <row r="63" customFormat="false" ht="13.8" hidden="false" customHeight="false" outlineLevel="0" collapsed="false">
      <c r="A63" s="123" t="s">
        <v>355</v>
      </c>
      <c r="B63" s="123"/>
      <c r="C63" s="102"/>
      <c r="D63" s="102"/>
      <c r="E63" s="102"/>
      <c r="F63" s="102"/>
      <c r="G63" s="102"/>
    </row>
    <row r="64" customFormat="false" ht="13.9" hidden="false" customHeight="false" outlineLevel="0" collapsed="false">
      <c r="A64" s="9" t="s">
        <v>349</v>
      </c>
      <c r="B64" s="5" t="s">
        <v>75</v>
      </c>
      <c r="C64" s="102"/>
      <c r="D64" s="102"/>
      <c r="E64" s="102"/>
      <c r="F64" s="102"/>
      <c r="G64" s="102"/>
    </row>
    <row r="65" customFormat="false" ht="13.9" hidden="false" customHeight="false" outlineLevel="0" collapsed="false">
      <c r="A65" s="9" t="s">
        <v>350</v>
      </c>
      <c r="B65" s="5" t="s">
        <v>75</v>
      </c>
      <c r="C65" s="102"/>
      <c r="D65" s="102"/>
      <c r="E65" s="102"/>
      <c r="F65" s="102"/>
      <c r="G65" s="102"/>
    </row>
    <row r="66" customFormat="false" ht="13.9" hidden="false" customHeight="false" outlineLevel="0" collapsed="false">
      <c r="A66" s="9" t="str">
        <f aca="false">D59</f>
        <v>Златоглазки</v>
      </c>
      <c r="B66" s="5" t="s">
        <v>75</v>
      </c>
      <c r="C66" s="102"/>
      <c r="D66" s="102"/>
      <c r="E66" s="102"/>
      <c r="F66" s="102"/>
      <c r="G66" s="102"/>
    </row>
    <row r="67" customFormat="false" ht="13.9" hidden="false" customHeight="false" outlineLevel="0" collapsed="false">
      <c r="A67" s="9" t="str">
        <f aca="false">E59</f>
        <v>Комары</v>
      </c>
      <c r="B67" s="5" t="s">
        <v>75</v>
      </c>
      <c r="C67" s="102"/>
      <c r="D67" s="102"/>
      <c r="E67" s="102"/>
      <c r="F67" s="102"/>
      <c r="G67" s="102"/>
    </row>
    <row r="68" customFormat="false" ht="13.9" hidden="false" customHeight="false" outlineLevel="0" collapsed="false">
      <c r="A68" s="9" t="str">
        <f aca="false">F59</f>
        <v>Осы</v>
      </c>
      <c r="B68" s="5" t="s">
        <v>75</v>
      </c>
      <c r="C68" s="102"/>
      <c r="D68" s="102"/>
      <c r="E68" s="102"/>
      <c r="F68" s="102"/>
      <c r="G68" s="102"/>
    </row>
    <row r="69" customFormat="false" ht="13.9" hidden="false" customHeight="false" outlineLevel="0" collapsed="false">
      <c r="A69" s="9" t="str">
        <f aca="false">G59</f>
        <v>Пищевая моль</v>
      </c>
      <c r="B69" s="5" t="s">
        <v>75</v>
      </c>
      <c r="C69" s="102"/>
      <c r="D69" s="102"/>
      <c r="E69" s="102"/>
      <c r="F69" s="102"/>
      <c r="G69" s="102"/>
    </row>
    <row r="70" customFormat="false" ht="13.9" hidden="false" customHeight="false" outlineLevel="0" collapsed="false">
      <c r="A70" s="143" t="s">
        <v>75</v>
      </c>
      <c r="B70" s="154"/>
      <c r="C70" s="154"/>
      <c r="D70" s="154"/>
      <c r="E70" s="154"/>
      <c r="F70" s="154"/>
      <c r="G70" s="155"/>
    </row>
    <row r="71" customFormat="false" ht="13.9" hidden="false" customHeight="true" outlineLevel="0" collapsed="false">
      <c r="A71" s="145" t="s">
        <v>335</v>
      </c>
      <c r="B71" s="145"/>
      <c r="C71" s="145"/>
      <c r="D71" s="145"/>
      <c r="E71" s="145"/>
      <c r="F71" s="145"/>
      <c r="G71" s="145"/>
    </row>
    <row r="72" customFormat="false" ht="13.9" hidden="false" customHeight="true" outlineLevel="0" collapsed="false">
      <c r="A72" s="143" t="s">
        <v>336</v>
      </c>
      <c r="B72" s="143"/>
      <c r="C72" s="143"/>
      <c r="D72" s="143"/>
      <c r="E72" s="143"/>
      <c r="F72" s="143"/>
      <c r="G72" s="143"/>
    </row>
    <row r="73" customFormat="false" ht="13.9" hidden="false" customHeight="true" outlineLevel="0" collapsed="false">
      <c r="A73" s="140" t="s">
        <v>362</v>
      </c>
      <c r="B73" s="140"/>
      <c r="C73" s="140"/>
      <c r="D73" s="140"/>
      <c r="E73" s="140"/>
      <c r="F73" s="140"/>
      <c r="G73" s="140"/>
    </row>
    <row r="74" customFormat="false" ht="39.8" hidden="false" customHeight="true" outlineLevel="0" collapsed="false">
      <c r="A74" s="141" t="s">
        <v>363</v>
      </c>
      <c r="B74" s="141"/>
      <c r="C74" s="141" t="s">
        <v>397</v>
      </c>
      <c r="D74" s="141" t="s">
        <v>50</v>
      </c>
      <c r="E74" s="141" t="s">
        <v>365</v>
      </c>
      <c r="F74" s="141"/>
      <c r="G74" s="141" t="s">
        <v>395</v>
      </c>
    </row>
    <row r="75" customFormat="false" ht="13.9" hidden="false" customHeight="true" outlineLevel="0" collapsed="false">
      <c r="A75" s="7" t="s">
        <v>367</v>
      </c>
      <c r="B75" s="7"/>
      <c r="C75" s="157" t="s">
        <v>75</v>
      </c>
      <c r="D75" s="7" t="s">
        <v>75</v>
      </c>
      <c r="E75" s="7" t="s">
        <v>75</v>
      </c>
      <c r="F75" s="7"/>
      <c r="G75" s="158" t="s">
        <v>75</v>
      </c>
    </row>
    <row r="76" customFormat="false" ht="13.9" hidden="false" customHeight="false" outlineLevel="0" collapsed="false">
      <c r="A76" s="7"/>
      <c r="B76" s="7"/>
      <c r="C76" s="147" t="s">
        <v>75</v>
      </c>
      <c r="D76" s="7"/>
      <c r="E76" s="7"/>
      <c r="F76" s="7"/>
      <c r="G76" s="158"/>
    </row>
    <row r="77" customFormat="false" ht="13.9" hidden="false" customHeight="true" outlineLevel="0" collapsed="false">
      <c r="A77" s="2" t="s">
        <v>371</v>
      </c>
      <c r="B77" s="2"/>
      <c r="C77" s="159" t="s">
        <v>308</v>
      </c>
      <c r="D77" s="160" t="str">
        <f aca="false">'Журн.расхода'!B10</f>
        <v>Ратобор-брикет от грызунов</v>
      </c>
      <c r="E77" s="7" t="str">
        <f aca="false">'Журн.расхода'!F10</f>
        <v>Бродифакум 0,005%</v>
      </c>
      <c r="F77" s="7"/>
      <c r="G77" s="161" t="n">
        <f aca="false">128*0.02</f>
        <v>2.56</v>
      </c>
    </row>
    <row r="78" customFormat="false" ht="12.8" hidden="false" customHeight="false" outlineLevel="0" collapsed="false">
      <c r="A78" s="2"/>
      <c r="B78" s="2"/>
      <c r="C78" s="169" t="str">
        <f aca="false">'Журн.расхода'!H11</f>
        <v>2 контур защиты</v>
      </c>
      <c r="D78" s="160"/>
      <c r="E78" s="7"/>
      <c r="F78" s="7"/>
      <c r="G78" s="161"/>
    </row>
    <row r="79" customFormat="false" ht="13.9" hidden="false" customHeight="true" outlineLevel="0" collapsed="false">
      <c r="A79" s="2" t="s">
        <v>356</v>
      </c>
      <c r="B79" s="2"/>
      <c r="C79" s="162" t="s">
        <v>75</v>
      </c>
      <c r="D79" s="5" t="s">
        <v>75</v>
      </c>
      <c r="E79" s="7" t="s">
        <v>75</v>
      </c>
      <c r="F79" s="7"/>
      <c r="G79" s="5" t="s">
        <v>75</v>
      </c>
    </row>
    <row r="80" customFormat="false" ht="13.9" hidden="false" customHeight="true" outlineLevel="0" collapsed="false">
      <c r="A80" s="7" t="s">
        <v>373</v>
      </c>
      <c r="B80" s="7"/>
      <c r="C80" s="162" t="s">
        <v>75</v>
      </c>
      <c r="D80" s="7" t="s">
        <v>75</v>
      </c>
      <c r="E80" s="7" t="s">
        <v>75</v>
      </c>
      <c r="F80" s="7"/>
      <c r="G80" s="7" t="s">
        <v>75</v>
      </c>
    </row>
    <row r="81" customFormat="false" ht="13.9" hidden="false" customHeight="false" outlineLevel="0" collapsed="false">
      <c r="A81" s="7"/>
      <c r="B81" s="7"/>
      <c r="C81" s="162" t="s">
        <v>75</v>
      </c>
      <c r="D81" s="7"/>
      <c r="E81" s="7"/>
      <c r="F81" s="7"/>
      <c r="G81" s="7"/>
    </row>
    <row r="82" customFormat="false" ht="13.9" hidden="false" customHeight="true" outlineLevel="0" collapsed="false">
      <c r="A82" s="2" t="s">
        <v>374</v>
      </c>
      <c r="B82" s="2"/>
      <c r="C82" s="27" t="s">
        <v>75</v>
      </c>
      <c r="D82" s="152" t="s">
        <v>75</v>
      </c>
      <c r="E82" s="152" t="s">
        <v>75</v>
      </c>
      <c r="F82" s="152"/>
      <c r="G82" s="152" t="s">
        <v>75</v>
      </c>
    </row>
    <row r="83" customFormat="false" ht="13.9" hidden="false" customHeight="false" outlineLevel="0" collapsed="false">
      <c r="A83" s="2"/>
      <c r="B83" s="2"/>
      <c r="C83" s="27" t="s">
        <v>75</v>
      </c>
      <c r="D83" s="152"/>
      <c r="E83" s="152"/>
      <c r="F83" s="152"/>
      <c r="G83" s="152"/>
    </row>
    <row r="84" customFormat="false" ht="12.8" hidden="false" customHeight="true" outlineLevel="0" collapsed="false">
      <c r="A84" s="163" t="s">
        <v>375</v>
      </c>
      <c r="B84" s="163"/>
      <c r="C84" s="152" t="s">
        <v>75</v>
      </c>
      <c r="D84" s="152" t="s">
        <v>75</v>
      </c>
      <c r="E84" s="152" t="s">
        <v>75</v>
      </c>
      <c r="F84" s="152"/>
      <c r="G84" s="152" t="s">
        <v>75</v>
      </c>
    </row>
    <row r="85" customFormat="false" ht="12.8" hidden="false" customHeight="false" outlineLevel="0" collapsed="false">
      <c r="A85" s="163"/>
      <c r="B85" s="163"/>
      <c r="C85" s="152"/>
      <c r="D85" s="152"/>
      <c r="E85" s="152"/>
      <c r="F85" s="152"/>
      <c r="G85" s="152"/>
    </row>
    <row r="86" customFormat="false" ht="13.9" hidden="false" customHeight="true" outlineLevel="0" collapsed="false">
      <c r="A86" s="152" t="s">
        <v>376</v>
      </c>
      <c r="B86" s="152"/>
      <c r="C86" s="27" t="s">
        <v>75</v>
      </c>
      <c r="D86" s="152" t="s">
        <v>75</v>
      </c>
      <c r="E86" s="152" t="s">
        <v>75</v>
      </c>
      <c r="F86" s="152"/>
      <c r="G86" s="152" t="s">
        <v>75</v>
      </c>
    </row>
    <row r="87" customFormat="false" ht="13.9" hidden="false" customHeight="false" outlineLevel="0" collapsed="false">
      <c r="A87" s="152"/>
      <c r="B87" s="152"/>
      <c r="C87" s="27" t="s">
        <v>75</v>
      </c>
      <c r="D87" s="152"/>
      <c r="E87" s="152"/>
      <c r="F87" s="152"/>
      <c r="G87" s="152"/>
    </row>
    <row r="88" customFormat="false" ht="13.9" hidden="false" customHeight="true" outlineLevel="0" collapsed="false">
      <c r="A88" s="140" t="s">
        <v>379</v>
      </c>
      <c r="B88" s="140"/>
      <c r="C88" s="140"/>
      <c r="D88" s="140"/>
      <c r="E88" s="140"/>
      <c r="F88" s="140"/>
      <c r="G88" s="140"/>
    </row>
    <row r="89" customFormat="false" ht="13.9" hidden="false" customHeight="true" outlineLevel="0" collapsed="false">
      <c r="A89" s="143" t="s">
        <v>380</v>
      </c>
      <c r="B89" s="143"/>
      <c r="C89" s="143"/>
      <c r="D89" s="143"/>
      <c r="E89" s="143"/>
      <c r="F89" s="7" t="s">
        <v>75</v>
      </c>
      <c r="G89" s="7"/>
    </row>
    <row r="90" customFormat="false" ht="13.9" hidden="false" customHeight="true" outlineLevel="0" collapsed="false">
      <c r="A90" s="143" t="s">
        <v>381</v>
      </c>
      <c r="B90" s="143"/>
      <c r="C90" s="143"/>
      <c r="D90" s="143"/>
      <c r="E90" s="143"/>
      <c r="F90" s="7" t="str">
        <f aca="false">F89</f>
        <v>-</v>
      </c>
      <c r="G90" s="7"/>
    </row>
    <row r="91" customFormat="false" ht="13.9" hidden="false" customHeight="true" outlineLevel="0" collapsed="false">
      <c r="A91" s="164" t="s">
        <v>382</v>
      </c>
      <c r="B91" s="164"/>
      <c r="C91" s="164"/>
      <c r="D91" s="164"/>
      <c r="E91" s="164"/>
      <c r="F91" s="7" t="s">
        <v>75</v>
      </c>
      <c r="G91" s="7"/>
    </row>
    <row r="92" customFormat="false" ht="13.9" hidden="false" customHeight="true" outlineLevel="0" collapsed="false">
      <c r="A92" s="143" t="s">
        <v>383</v>
      </c>
      <c r="B92" s="143"/>
      <c r="C92" s="143"/>
      <c r="D92" s="143"/>
      <c r="E92" s="143"/>
      <c r="F92" s="97" t="s">
        <v>384</v>
      </c>
      <c r="G92" s="97"/>
    </row>
    <row r="93" customFormat="false" ht="13.9" hidden="false" customHeight="true" outlineLevel="0" collapsed="false">
      <c r="A93" s="140" t="s">
        <v>385</v>
      </c>
      <c r="B93" s="140"/>
      <c r="C93" s="140"/>
      <c r="D93" s="140"/>
      <c r="E93" s="140"/>
      <c r="F93" s="140"/>
      <c r="G93" s="140"/>
    </row>
    <row r="94" customFormat="false" ht="27.85" hidden="false" customHeight="true" outlineLevel="0" collapsed="false">
      <c r="A94" s="9" t="s">
        <v>386</v>
      </c>
      <c r="B94" s="9"/>
      <c r="C94" s="9"/>
      <c r="D94" s="9"/>
      <c r="E94" s="9"/>
      <c r="F94" s="9"/>
      <c r="G94" s="9"/>
    </row>
    <row r="95" customFormat="false" ht="12.8" hidden="false" customHeight="true" outlineLevel="0" collapsed="false">
      <c r="A95" s="97" t="s">
        <v>387</v>
      </c>
      <c r="B95" s="97"/>
      <c r="C95" s="97"/>
      <c r="D95" s="97" t="s">
        <v>388</v>
      </c>
      <c r="E95" s="97"/>
      <c r="F95" s="97"/>
      <c r="G95" s="97"/>
    </row>
    <row r="96" customFormat="false" ht="12.8" hidden="false" customHeight="false" outlineLevel="0" collapsed="false">
      <c r="A96" s="97"/>
      <c r="B96" s="97"/>
      <c r="C96" s="97"/>
      <c r="D96" s="97"/>
      <c r="E96" s="97"/>
      <c r="F96" s="97"/>
      <c r="G96" s="97"/>
    </row>
  </sheetData>
  <mergeCells count="89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9"/>
  <sheetViews>
    <sheetView showFormulas="false" showGridLines="true" showRowColHeaders="true" showZeros="true" rightToLeft="false" tabSelected="true" showOutlineSymbols="true" defaultGridColor="true" view="pageBreakPreview" topLeftCell="A8" colorId="64" zoomScale="100" zoomScaleNormal="100" zoomScalePageLayoutView="100" workbookViewId="0">
      <selection pane="topLeft" activeCell="H18" activeCellId="0" sqref="H18:H19"/>
    </sheetView>
  </sheetViews>
  <sheetFormatPr defaultColWidth="10.453125" defaultRowHeight="41" zeroHeight="false" outlineLevelRow="0" outlineLevelCol="0"/>
  <cols>
    <col collapsed="false" customWidth="true" hidden="false" outlineLevel="0" max="1" min="1" style="1" width="15"/>
    <col collapsed="false" customWidth="true" hidden="false" outlineLevel="0" max="2" min="2" style="1" width="29.38"/>
    <col collapsed="false" customWidth="true" hidden="false" outlineLevel="0" max="3" min="3" style="1" width="20.92"/>
    <col collapsed="false" customWidth="true" hidden="false" outlineLevel="0" max="4" min="4" style="1" width="23.3"/>
    <col collapsed="false" customWidth="true" hidden="false" outlineLevel="0" max="5" min="5" style="1" width="17.11"/>
    <col collapsed="false" customWidth="true" hidden="false" outlineLevel="0" max="6" min="6" style="1" width="26.98"/>
    <col collapsed="false" customWidth="true" hidden="false" outlineLevel="0" max="7" min="7" style="1" width="12.66"/>
    <col collapsed="false" customWidth="true" hidden="false" outlineLevel="0" max="8" min="8" style="1" width="23.94"/>
    <col collapsed="false" customWidth="true" hidden="false" outlineLevel="0" max="9" min="9" style="1" width="20.18"/>
    <col collapsed="false" customWidth="false" hidden="false" outlineLevel="0" max="1024" min="10" style="1" width="10.46"/>
  </cols>
  <sheetData>
    <row r="1" customFormat="false" ht="41" hidden="false" customHeight="true" outlineLevel="0" collapsed="false">
      <c r="A1" s="2" t="s">
        <v>0</v>
      </c>
      <c r="B1" s="2"/>
      <c r="C1" s="2"/>
      <c r="D1" s="23" t="s">
        <v>46</v>
      </c>
      <c r="E1" s="23"/>
      <c r="F1" s="23"/>
      <c r="G1" s="23"/>
      <c r="H1" s="23"/>
      <c r="I1" s="7" t="s">
        <v>47</v>
      </c>
    </row>
    <row r="2" customFormat="false" ht="41" hidden="false" customHeight="true" outlineLevel="0" collapsed="false">
      <c r="A2" s="2" t="s">
        <v>3</v>
      </c>
      <c r="B2" s="2"/>
      <c r="C2" s="5" t="n">
        <v>89379676209</v>
      </c>
      <c r="D2" s="23" t="s">
        <v>4</v>
      </c>
      <c r="E2" s="23"/>
      <c r="F2" s="23"/>
      <c r="G2" s="23"/>
      <c r="H2" s="23"/>
      <c r="I2" s="7"/>
    </row>
    <row r="3" customFormat="false" ht="41" hidden="false" customHeight="true" outlineLevel="0" collapsed="false">
      <c r="A3" s="2" t="s">
        <v>5</v>
      </c>
      <c r="B3" s="2"/>
      <c r="C3" s="5" t="s">
        <v>6</v>
      </c>
      <c r="D3" s="23"/>
      <c r="E3" s="23"/>
      <c r="F3" s="23"/>
      <c r="G3" s="23"/>
      <c r="H3" s="23"/>
      <c r="I3" s="7"/>
    </row>
    <row r="4" customFormat="false" ht="41" hidden="false" customHeight="true" outlineLevel="0" collapsed="false">
      <c r="A4" s="2" t="s">
        <v>7</v>
      </c>
      <c r="B4" s="2"/>
      <c r="C4" s="5" t="s">
        <v>8</v>
      </c>
      <c r="D4" s="23"/>
      <c r="E4" s="23"/>
      <c r="F4" s="23"/>
      <c r="G4" s="23"/>
      <c r="H4" s="23"/>
      <c r="I4" s="7"/>
    </row>
    <row r="5" customFormat="false" ht="41" hidden="false" customHeight="true" outlineLevel="0" collapsed="false">
      <c r="A5" s="24" t="s">
        <v>48</v>
      </c>
      <c r="B5" s="24"/>
      <c r="C5" s="24"/>
      <c r="D5" s="24"/>
      <c r="E5" s="24"/>
      <c r="F5" s="24" t="s">
        <v>49</v>
      </c>
      <c r="G5" s="24"/>
      <c r="H5" s="24"/>
      <c r="I5" s="24"/>
    </row>
    <row r="6" customFormat="false" ht="41" hidden="false" customHeight="true" outlineLevel="0" collapsed="false">
      <c r="A6" s="25" t="s">
        <v>9</v>
      </c>
      <c r="B6" s="25" t="s">
        <v>50</v>
      </c>
      <c r="C6" s="25" t="s">
        <v>51</v>
      </c>
      <c r="D6" s="25" t="s">
        <v>52</v>
      </c>
      <c r="E6" s="25" t="s">
        <v>53</v>
      </c>
      <c r="F6" s="25" t="s">
        <v>54</v>
      </c>
      <c r="G6" s="25" t="s">
        <v>51</v>
      </c>
      <c r="H6" s="25" t="s">
        <v>52</v>
      </c>
      <c r="I6" s="25" t="s">
        <v>53</v>
      </c>
    </row>
    <row r="7" customFormat="false" ht="41" hidden="false" customHeight="true" outlineLevel="0" collapsed="false">
      <c r="A7" s="26" t="n">
        <f aca="false">'Журн.расхода'!A7</f>
        <v>45567</v>
      </c>
      <c r="B7" s="27" t="str">
        <f aca="false">'Журн.расхода'!B7</f>
        <v>Тамагавк</v>
      </c>
      <c r="C7" s="28" t="n">
        <v>3</v>
      </c>
      <c r="D7" s="27" t="s">
        <v>55</v>
      </c>
      <c r="E7" s="27"/>
      <c r="F7" s="12" t="s">
        <v>27</v>
      </c>
      <c r="G7" s="27" t="n">
        <f aca="false">C7-'Журн.расхода'!G7</f>
        <v>0.579</v>
      </c>
      <c r="H7" s="27" t="str">
        <f aca="false">D7</f>
        <v>Авдеенко И.А.</v>
      </c>
      <c r="I7" s="27"/>
    </row>
    <row r="8" customFormat="false" ht="41" hidden="false" customHeight="true" outlineLevel="0" collapsed="false">
      <c r="A8" s="26" t="n">
        <f aca="false">'Журн.расхода'!A8</f>
        <v>45568</v>
      </c>
      <c r="B8" s="27" t="str">
        <f aca="false">'Журн.расхода'!B8</f>
        <v>Ратобор-гранулы от грызунов</v>
      </c>
      <c r="C8" s="28" t="n">
        <v>6</v>
      </c>
      <c r="D8" s="27" t="s">
        <v>55</v>
      </c>
      <c r="E8" s="27"/>
      <c r="F8" s="27" t="s">
        <v>33</v>
      </c>
      <c r="G8" s="27" t="n">
        <f aca="false">C8-'Журн.расхода'!G8</f>
        <v>0</v>
      </c>
      <c r="H8" s="27" t="str">
        <f aca="false">D8</f>
        <v>Авдеенко И.А.</v>
      </c>
      <c r="I8" s="27"/>
    </row>
    <row r="9" customFormat="false" ht="41" hidden="false" customHeight="true" outlineLevel="0" collapsed="false">
      <c r="A9" s="26" t="n">
        <f aca="false">'Журн.расхода'!A9</f>
        <v>45568</v>
      </c>
      <c r="B9" s="27" t="str">
        <f aca="false">'Журн.расхода'!B9</f>
        <v>Ратобор-брикет от грызунов</v>
      </c>
      <c r="C9" s="28" t="n">
        <v>5</v>
      </c>
      <c r="D9" s="27" t="s">
        <v>55</v>
      </c>
      <c r="E9" s="27"/>
      <c r="F9" s="27" t="s">
        <v>33</v>
      </c>
      <c r="G9" s="27" t="n">
        <f aca="false">C9-'Журн.расхода'!G9</f>
        <v>0</v>
      </c>
      <c r="H9" s="27" t="str">
        <f aca="false">D9</f>
        <v>Авдеенко И.А.</v>
      </c>
      <c r="I9" s="27"/>
    </row>
    <row r="10" customFormat="false" ht="41" hidden="false" customHeight="true" outlineLevel="0" collapsed="false">
      <c r="A10" s="26" t="n">
        <f aca="false">'Журн.расхода'!A10</f>
        <v>45569</v>
      </c>
      <c r="B10" s="27" t="str">
        <f aca="false">'Журн.расхода'!B10</f>
        <v>Ратобор-брикет от грызунов</v>
      </c>
      <c r="C10" s="28" t="n">
        <v>3</v>
      </c>
      <c r="D10" s="27" t="s">
        <v>55</v>
      </c>
      <c r="E10" s="27"/>
      <c r="F10" s="27" t="s">
        <v>33</v>
      </c>
      <c r="G10" s="27" t="n">
        <f aca="false">C10-'Журн.расхода'!G10</f>
        <v>0.16</v>
      </c>
      <c r="H10" s="27" t="str">
        <f aca="false">D10</f>
        <v>Авдеенко И.А.</v>
      </c>
      <c r="I10" s="27"/>
    </row>
    <row r="11" customFormat="false" ht="41" hidden="false" customHeight="true" outlineLevel="0" collapsed="false">
      <c r="A11" s="26" t="n">
        <f aca="false">'Журн.расхода'!A11</f>
        <v>45572</v>
      </c>
      <c r="B11" s="27" t="str">
        <f aca="false">'Журн.расхода'!B11</f>
        <v>Ратобор-брикет от грызунов</v>
      </c>
      <c r="C11" s="28" t="n">
        <v>3</v>
      </c>
      <c r="D11" s="27" t="s">
        <v>55</v>
      </c>
      <c r="E11" s="27"/>
      <c r="F11" s="27" t="s">
        <v>33</v>
      </c>
      <c r="G11" s="27" t="n">
        <f aca="false">C11-'Журн.расхода'!G11</f>
        <v>0.44</v>
      </c>
      <c r="H11" s="27" t="str">
        <f aca="false">D11</f>
        <v>Авдеенко И.А.</v>
      </c>
      <c r="I11" s="27"/>
    </row>
    <row r="12" customFormat="false" ht="41" hidden="false" customHeight="true" outlineLevel="0" collapsed="false">
      <c r="A12" s="26" t="n">
        <f aca="false">'Журн.расхода'!A12</f>
        <v>45579</v>
      </c>
      <c r="B12" s="27" t="str">
        <f aca="false">'Журн.расхода'!B12</f>
        <v>Ратобор-брикет от грызунов</v>
      </c>
      <c r="C12" s="28" t="n">
        <v>3</v>
      </c>
      <c r="D12" s="27" t="s">
        <v>55</v>
      </c>
      <c r="E12" s="27"/>
      <c r="F12" s="27" t="s">
        <v>33</v>
      </c>
      <c r="G12" s="27" t="n">
        <f aca="false">C12-'Журн.расхода'!G12</f>
        <v>0.16</v>
      </c>
      <c r="H12" s="27" t="str">
        <f aca="false">D12</f>
        <v>Авдеенко И.А.</v>
      </c>
      <c r="I12" s="27"/>
    </row>
    <row r="13" customFormat="false" ht="41" hidden="false" customHeight="true" outlineLevel="0" collapsed="false">
      <c r="A13" s="26" t="n">
        <f aca="false">'Журн.расхода'!A13</f>
        <v>45580</v>
      </c>
      <c r="B13" s="27" t="str">
        <f aca="false">'Журн.расхода'!B13</f>
        <v>Ратобор-брикет от грызунов</v>
      </c>
      <c r="C13" s="28" t="n">
        <v>3</v>
      </c>
      <c r="D13" s="27" t="s">
        <v>55</v>
      </c>
      <c r="E13" s="27"/>
      <c r="F13" s="27" t="s">
        <v>33</v>
      </c>
      <c r="G13" s="27" t="n">
        <f aca="false">C13-'Журн.расхода'!G13</f>
        <v>0.44</v>
      </c>
      <c r="H13" s="27" t="str">
        <f aca="false">D13</f>
        <v>Авдеенко И.А.</v>
      </c>
      <c r="I13" s="27"/>
    </row>
    <row r="14" customFormat="false" ht="41" hidden="false" customHeight="true" outlineLevel="0" collapsed="false">
      <c r="A14" s="8" t="n">
        <f aca="false">'Журн.расхода'!A14</f>
        <v>45582</v>
      </c>
      <c r="B14" s="5" t="str">
        <f aca="false">'Журн.расхода'!B14</f>
        <v>« Циклоп»</v>
      </c>
      <c r="C14" s="29" t="n">
        <v>30</v>
      </c>
      <c r="D14" s="27" t="s">
        <v>55</v>
      </c>
      <c r="E14" s="27"/>
      <c r="F14" s="12" t="s">
        <v>27</v>
      </c>
      <c r="G14" s="27" t="n">
        <f aca="false">C14-'Журн.расхода'!G14</f>
        <v>3.97</v>
      </c>
      <c r="H14" s="27" t="str">
        <f aca="false">D14</f>
        <v>Авдеенко И.А.</v>
      </c>
      <c r="I14" s="27"/>
    </row>
    <row r="15" customFormat="false" ht="41" hidden="false" customHeight="true" outlineLevel="0" collapsed="false">
      <c r="A15" s="8" t="n">
        <f aca="false">'Журн.расхода'!A15</f>
        <v>45587</v>
      </c>
      <c r="B15" s="5" t="str">
        <f aca="false">'Журн.расхода'!B15</f>
        <v>Ратобор-брикет от грызунов</v>
      </c>
      <c r="C15" s="29" t="n">
        <v>4</v>
      </c>
      <c r="D15" s="27" t="s">
        <v>55</v>
      </c>
      <c r="E15" s="27"/>
      <c r="F15" s="27" t="s">
        <v>33</v>
      </c>
      <c r="G15" s="29" t="n">
        <f aca="false">C15-'Журн.расхода'!G15</f>
        <v>0.88</v>
      </c>
      <c r="H15" s="27" t="str">
        <f aca="false">D15</f>
        <v>Авдеенко И.А.</v>
      </c>
      <c r="I15" s="27"/>
    </row>
    <row r="16" customFormat="false" ht="41" hidden="false" customHeight="true" outlineLevel="0" collapsed="false">
      <c r="A16" s="8" t="n">
        <f aca="false">'Журн.расхода'!A16</f>
        <v>45587</v>
      </c>
      <c r="B16" s="5" t="str">
        <f aca="false">'Журн.расхода'!B16</f>
        <v>Ратобор-гранулы от грызунов</v>
      </c>
      <c r="C16" s="29" t="n">
        <v>6</v>
      </c>
      <c r="D16" s="27" t="s">
        <v>55</v>
      </c>
      <c r="E16" s="27"/>
      <c r="F16" s="27" t="s">
        <v>33</v>
      </c>
      <c r="G16" s="29" t="n">
        <f aca="false">C16-'Журн.расхода'!G16</f>
        <v>0</v>
      </c>
      <c r="H16" s="27" t="str">
        <f aca="false">D16</f>
        <v>Авдеенко И.А.</v>
      </c>
      <c r="I16" s="27"/>
    </row>
    <row r="17" customFormat="false" ht="41" hidden="false" customHeight="true" outlineLevel="0" collapsed="false">
      <c r="A17" s="8" t="n">
        <f aca="false">'Журн.расхода'!A17</f>
        <v>45587</v>
      </c>
      <c r="B17" s="5" t="str">
        <f aca="false">'Журн.расхода'!B17</f>
        <v>Ратобор-брикет от грызунов</v>
      </c>
      <c r="C17" s="29" t="n">
        <v>5</v>
      </c>
      <c r="D17" s="27" t="s">
        <v>55</v>
      </c>
      <c r="E17" s="27"/>
      <c r="F17" s="27" t="s">
        <v>33</v>
      </c>
      <c r="G17" s="29" t="n">
        <f aca="false">C17-'Журн.расхода'!G17</f>
        <v>0</v>
      </c>
      <c r="H17" s="27" t="str">
        <f aca="false">D17</f>
        <v>Авдеенко И.А.</v>
      </c>
      <c r="I17" s="27"/>
    </row>
    <row r="18" customFormat="false" ht="41" hidden="false" customHeight="true" outlineLevel="0" collapsed="false">
      <c r="A18" s="8" t="n">
        <f aca="false">'Журн.расхода'!A18</f>
        <v>45588</v>
      </c>
      <c r="B18" s="5" t="str">
        <f aca="false">'Журн.расхода'!B18</f>
        <v>Ратобор-брикет от грызунов</v>
      </c>
      <c r="C18" s="29" t="n">
        <v>3</v>
      </c>
      <c r="D18" s="27" t="s">
        <v>55</v>
      </c>
      <c r="E18" s="27"/>
      <c r="F18" s="27" t="s">
        <v>33</v>
      </c>
      <c r="G18" s="29" t="n">
        <f aca="false">C18-'Журн.расхода'!G18</f>
        <v>0.34</v>
      </c>
      <c r="H18" s="27" t="str">
        <f aca="false">D18</f>
        <v>Авдеенко И.А.</v>
      </c>
      <c r="I18" s="27"/>
    </row>
    <row r="19" customFormat="false" ht="41" hidden="false" customHeight="true" outlineLevel="0" collapsed="false">
      <c r="A19" s="8" t="n">
        <f aca="false">'Журн.расхода'!A19</f>
        <v>45596</v>
      </c>
      <c r="B19" s="5" t="str">
        <f aca="false">'Журн.расхода'!B19</f>
        <v>Тамагавк</v>
      </c>
      <c r="C19" s="29" t="n">
        <v>15</v>
      </c>
      <c r="D19" s="27" t="s">
        <v>55</v>
      </c>
      <c r="E19" s="27"/>
      <c r="F19" s="27" t="str">
        <f aca="false">'Журн.расхода'!J19</f>
        <v>синатропные насекомые </v>
      </c>
      <c r="G19" s="29" t="n">
        <f aca="false">C19-'Журн.расхода'!G19</f>
        <v>0.593999999999999</v>
      </c>
      <c r="H19" s="27" t="str">
        <f aca="false">D19</f>
        <v>Авдеенко И.А.</v>
      </c>
      <c r="I19" s="27"/>
    </row>
  </sheetData>
  <mergeCells count="9">
    <mergeCell ref="A1:C1"/>
    <mergeCell ref="D1:H1"/>
    <mergeCell ref="I1:I4"/>
    <mergeCell ref="A2:B2"/>
    <mergeCell ref="D2:H4"/>
    <mergeCell ref="A3:B3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7" colorId="64" zoomScale="100" zoomScaleNormal="100" zoomScalePageLayoutView="100" workbookViewId="0">
      <selection pane="topLeft" activeCell="A25" activeCellId="1" sqref="H18:H19 A25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24.95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9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13.9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13.9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f aca="false">'Журн.расхода'!A13</f>
        <v>45580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9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9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9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27.8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9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9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41.75" hidden="false" customHeight="true" outlineLevel="0" collapsed="false">
      <c r="A14" s="23" t="s">
        <v>318</v>
      </c>
      <c r="B14" s="141" t="s">
        <v>319</v>
      </c>
      <c r="C14" s="141" t="s">
        <v>411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117.9" hidden="false" customHeight="true" outlineLevel="0" collapsed="false">
      <c r="A15" s="143" t="s">
        <v>325</v>
      </c>
      <c r="B15" s="5" t="n">
        <v>2</v>
      </c>
      <c r="C15" s="5" t="s">
        <v>416</v>
      </c>
      <c r="D15" s="5" t="s">
        <v>75</v>
      </c>
      <c r="E15" s="144" t="s">
        <v>75</v>
      </c>
      <c r="F15" s="7" t="n">
        <v>31</v>
      </c>
      <c r="G15" s="7"/>
    </row>
    <row r="16" customFormat="false" ht="13.9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9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9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9" hidden="false" customHeight="false" outlineLevel="0" collapsed="false">
      <c r="A19" s="9" t="s">
        <v>330</v>
      </c>
      <c r="B19" s="5" t="s">
        <v>75</v>
      </c>
      <c r="C19" s="139"/>
      <c r="D19" s="139"/>
      <c r="E19" s="139"/>
      <c r="F19" s="139"/>
      <c r="G19" s="139"/>
    </row>
    <row r="20" customFormat="false" ht="13.9" hidden="false" customHeight="false" outlineLevel="0" collapsed="false">
      <c r="A20" s="9" t="s">
        <v>331</v>
      </c>
      <c r="B20" s="5" t="s">
        <v>75</v>
      </c>
      <c r="C20" s="139"/>
      <c r="D20" s="139"/>
      <c r="E20" s="139"/>
      <c r="F20" s="139"/>
      <c r="G20" s="139"/>
    </row>
    <row r="21" customFormat="false" ht="13.9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9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9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9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9" hidden="false" customHeight="true" outlineLevel="0" collapsed="false">
      <c r="A25" s="143" t="s">
        <v>413</v>
      </c>
      <c r="B25" s="143"/>
      <c r="C25" s="143"/>
      <c r="D25" s="143"/>
      <c r="E25" s="143"/>
      <c r="F25" s="143"/>
      <c r="G25" s="143"/>
    </row>
    <row r="26" customFormat="false" ht="13.9" hidden="false" customHeight="true" outlineLevel="0" collapsed="false">
      <c r="A26" s="156" t="s">
        <v>402</v>
      </c>
      <c r="B26" s="156"/>
      <c r="C26" s="156"/>
      <c r="D26" s="156"/>
      <c r="E26" s="156"/>
      <c r="F26" s="156"/>
      <c r="G26" s="156"/>
    </row>
    <row r="27" customFormat="false" ht="25.85" hidden="false" customHeight="true" outlineLevel="0" collapsed="false">
      <c r="A27" s="143" t="s">
        <v>415</v>
      </c>
      <c r="B27" s="143"/>
      <c r="C27" s="143"/>
      <c r="D27" s="143"/>
      <c r="E27" s="143"/>
      <c r="F27" s="143"/>
      <c r="G27" s="143"/>
    </row>
    <row r="28" customFormat="false" ht="13.9" hidden="false" customHeight="true" outlineLevel="0" collapsed="false">
      <c r="A28" s="140" t="s">
        <v>337</v>
      </c>
      <c r="B28" s="140"/>
      <c r="C28" s="140"/>
      <c r="D28" s="140"/>
      <c r="E28" s="140"/>
      <c r="F28" s="140"/>
      <c r="G28" s="140"/>
    </row>
    <row r="29" customFormat="false" ht="13.9" hidden="false" customHeight="false" outlineLevel="0" collapsed="false">
      <c r="A29" s="141" t="s">
        <v>319</v>
      </c>
      <c r="B29" s="9" t="s">
        <v>389</v>
      </c>
      <c r="C29" s="9" t="s">
        <v>340</v>
      </c>
      <c r="D29" s="9" t="s">
        <v>341</v>
      </c>
      <c r="E29" s="9" t="s">
        <v>342</v>
      </c>
      <c r="F29" s="9" t="s">
        <v>343</v>
      </c>
      <c r="G29" s="9" t="s">
        <v>344</v>
      </c>
    </row>
    <row r="30" customFormat="false" ht="13.9" hidden="false" customHeight="false" outlineLevel="0" collapsed="false">
      <c r="A30" s="5" t="s">
        <v>75</v>
      </c>
      <c r="B30" s="5" t="s">
        <v>75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3.9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13.9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13.9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3.9" hidden="false" customHeight="false" outlineLevel="0" collapsed="false">
      <c r="A34" s="9" t="s">
        <v>389</v>
      </c>
      <c r="B34" s="5" t="str">
        <f aca="false">B30</f>
        <v>-</v>
      </c>
      <c r="C34" s="102"/>
      <c r="D34" s="102"/>
      <c r="E34" s="102"/>
      <c r="F34" s="102"/>
      <c r="G34" s="102"/>
    </row>
    <row r="35" customFormat="false" ht="13.9" hidden="false" customHeight="false" outlineLevel="0" collapsed="false">
      <c r="A35" s="9" t="s">
        <v>340</v>
      </c>
      <c r="B35" s="5" t="str">
        <f aca="false">C30</f>
        <v>-</v>
      </c>
      <c r="C35" s="102"/>
      <c r="D35" s="102"/>
      <c r="E35" s="102"/>
      <c r="F35" s="102"/>
      <c r="G35" s="102"/>
    </row>
    <row r="36" customFormat="false" ht="13.9" hidden="false" customHeight="false" outlineLevel="0" collapsed="false">
      <c r="A36" s="9" t="s">
        <v>341</v>
      </c>
      <c r="B36" s="5" t="str">
        <f aca="false">D30</f>
        <v>-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342</v>
      </c>
      <c r="B37" s="5" t="str">
        <f aca="false">E30</f>
        <v>-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343</v>
      </c>
      <c r="B38" s="5" t="str">
        <f aca="false">F30</f>
        <v>-</v>
      </c>
      <c r="C38" s="148"/>
      <c r="D38" s="148"/>
      <c r="E38" s="148"/>
      <c r="F38" s="148"/>
      <c r="G38" s="102"/>
    </row>
    <row r="39" customFormat="false" ht="13.9" hidden="false" customHeight="false" outlineLevel="0" collapsed="false">
      <c r="A39" s="9" t="s">
        <v>344</v>
      </c>
      <c r="B39" s="5" t="str">
        <f aca="false">G30</f>
        <v>-</v>
      </c>
      <c r="C39" s="148"/>
      <c r="D39" s="148"/>
      <c r="E39" s="148"/>
      <c r="F39" s="148"/>
      <c r="G39" s="102"/>
    </row>
    <row r="40" customFormat="false" ht="14.15" hidden="false" customHeight="false" outlineLevel="0" collapsed="false">
      <c r="A40" s="9" t="s">
        <v>331</v>
      </c>
      <c r="B40" s="5" t="s">
        <v>75</v>
      </c>
      <c r="C40" s="148"/>
      <c r="D40" s="148"/>
      <c r="E40" s="148"/>
      <c r="F40" s="148"/>
      <c r="G40" s="102"/>
    </row>
    <row r="41" customFormat="false" ht="13.9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3.9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3.9" hidden="false" customHeight="true" outlineLevel="0" collapsed="false">
      <c r="A43" s="143" t="s">
        <v>336</v>
      </c>
      <c r="B43" s="143"/>
      <c r="C43" s="143"/>
      <c r="D43" s="143"/>
      <c r="E43" s="143"/>
      <c r="F43" s="143"/>
      <c r="G43" s="143"/>
    </row>
    <row r="44" customFormat="false" ht="13.9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13.9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3.9" hidden="false" customHeight="false" outlineLevel="0" collapsed="false">
      <c r="A46" s="149" t="s">
        <v>75</v>
      </c>
      <c r="B46" s="149" t="s">
        <v>75</v>
      </c>
      <c r="C46" s="149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3.9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13.9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3.9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3.9" hidden="false" customHeight="false" outlineLevel="0" collapsed="false">
      <c r="A50" s="9" t="s">
        <v>349</v>
      </c>
      <c r="B50" s="5" t="str">
        <f aca="false">B46</f>
        <v>-</v>
      </c>
      <c r="C50" s="139"/>
      <c r="D50" s="139"/>
      <c r="E50" s="139"/>
      <c r="F50" s="139"/>
      <c r="G50" s="139"/>
    </row>
    <row r="51" customFormat="false" ht="13.9" hidden="false" customHeight="false" outlineLevel="0" collapsed="false">
      <c r="A51" s="9" t="s">
        <v>350</v>
      </c>
      <c r="B51" s="5" t="str">
        <f aca="false">C46</f>
        <v>-</v>
      </c>
      <c r="C51" s="139"/>
      <c r="D51" s="139"/>
      <c r="E51" s="139"/>
      <c r="F51" s="139"/>
      <c r="G51" s="139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9"/>
      <c r="D52" s="139"/>
      <c r="E52" s="139"/>
      <c r="F52" s="139"/>
      <c r="G52" s="139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9"/>
      <c r="D53" s="139"/>
      <c r="E53" s="139"/>
      <c r="F53" s="139"/>
      <c r="G53" s="139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9"/>
      <c r="D54" s="139"/>
      <c r="E54" s="139"/>
      <c r="F54" s="139"/>
      <c r="G54" s="139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9"/>
      <c r="D55" s="139"/>
      <c r="E55" s="139"/>
      <c r="F55" s="139"/>
      <c r="G55" s="139"/>
    </row>
    <row r="56" customFormat="false" ht="13.9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3.9" hidden="false" customHeight="true" outlineLevel="0" collapsed="false">
      <c r="A57" s="143" t="s">
        <v>336</v>
      </c>
      <c r="B57" s="143"/>
      <c r="C57" s="143"/>
      <c r="D57" s="143"/>
      <c r="E57" s="143"/>
      <c r="F57" s="143"/>
      <c r="G57" s="143"/>
    </row>
    <row r="58" customFormat="false" ht="13.9" hidden="false" customHeight="true" outlineLevel="0" collapsed="false">
      <c r="A58" s="140" t="s">
        <v>392</v>
      </c>
      <c r="B58" s="140"/>
      <c r="C58" s="140"/>
      <c r="D58" s="140"/>
      <c r="E58" s="140"/>
      <c r="F58" s="140"/>
      <c r="G58" s="140"/>
    </row>
    <row r="59" customFormat="false" ht="39.8" hidden="false" customHeight="true" outlineLevel="0" collapsed="false">
      <c r="A59" s="141" t="s">
        <v>363</v>
      </c>
      <c r="B59" s="141"/>
      <c r="C59" s="141" t="s">
        <v>397</v>
      </c>
      <c r="D59" s="141" t="s">
        <v>50</v>
      </c>
      <c r="E59" s="141" t="s">
        <v>365</v>
      </c>
      <c r="F59" s="141"/>
      <c r="G59" s="141" t="s">
        <v>395</v>
      </c>
    </row>
    <row r="60" customFormat="false" ht="13.9" hidden="false" customHeight="true" outlineLevel="0" collapsed="false">
      <c r="A60" s="7" t="s">
        <v>367</v>
      </c>
      <c r="B60" s="7"/>
      <c r="C60" s="157" t="s">
        <v>75</v>
      </c>
      <c r="D60" s="7" t="s">
        <v>75</v>
      </c>
      <c r="E60" s="7" t="s">
        <v>75</v>
      </c>
      <c r="F60" s="7"/>
      <c r="G60" s="158" t="s">
        <v>75</v>
      </c>
    </row>
    <row r="61" customFormat="false" ht="13.9" hidden="false" customHeight="false" outlineLevel="0" collapsed="false">
      <c r="A61" s="7"/>
      <c r="B61" s="7"/>
      <c r="C61" s="147" t="s">
        <v>75</v>
      </c>
      <c r="D61" s="7"/>
      <c r="E61" s="7"/>
      <c r="F61" s="7"/>
      <c r="G61" s="158"/>
    </row>
    <row r="62" customFormat="false" ht="13.9" hidden="false" customHeight="true" outlineLevel="0" collapsed="false">
      <c r="A62" s="2" t="s">
        <v>371</v>
      </c>
      <c r="B62" s="2"/>
      <c r="C62" s="159" t="s">
        <v>308</v>
      </c>
      <c r="D62" s="160" t="str">
        <f aca="false">'Журн.расхода'!B10</f>
        <v>Ратобор-брикет от грызунов</v>
      </c>
      <c r="E62" s="7" t="str">
        <f aca="false">'Журн.расхода'!F10</f>
        <v>Бродифакум 0,005%</v>
      </c>
      <c r="F62" s="7"/>
      <c r="G62" s="161" t="n">
        <f aca="false">128*0.02</f>
        <v>2.56</v>
      </c>
    </row>
    <row r="63" customFormat="false" ht="12.8" hidden="false" customHeight="false" outlineLevel="0" collapsed="false">
      <c r="A63" s="2"/>
      <c r="B63" s="2"/>
      <c r="C63" s="169" t="str">
        <f aca="false">'Журн.расхода'!H11</f>
        <v>2 контур защиты</v>
      </c>
      <c r="D63" s="160"/>
      <c r="E63" s="7"/>
      <c r="F63" s="7"/>
      <c r="G63" s="161"/>
    </row>
    <row r="64" customFormat="false" ht="13.9" hidden="false" customHeight="true" outlineLevel="0" collapsed="false">
      <c r="A64" s="2" t="s">
        <v>356</v>
      </c>
      <c r="B64" s="2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13.9" hidden="false" customHeight="true" outlineLevel="0" collapsed="false">
      <c r="A65" s="7" t="s">
        <v>373</v>
      </c>
      <c r="B65" s="7"/>
      <c r="C65" s="162" t="s">
        <v>75</v>
      </c>
      <c r="D65" s="7" t="s">
        <v>75</v>
      </c>
      <c r="E65" s="7" t="s">
        <v>75</v>
      </c>
      <c r="F65" s="7"/>
      <c r="G65" s="7" t="s">
        <v>75</v>
      </c>
    </row>
    <row r="66" customFormat="false" ht="13.9" hidden="false" customHeight="false" outlineLevel="0" collapsed="false">
      <c r="A66" s="7"/>
      <c r="B66" s="7"/>
      <c r="C66" s="162" t="s">
        <v>75</v>
      </c>
      <c r="D66" s="7"/>
      <c r="E66" s="7"/>
      <c r="F66" s="7"/>
      <c r="G66" s="7"/>
    </row>
    <row r="67" customFormat="false" ht="13.9" hidden="false" customHeight="true" outlineLevel="0" collapsed="false">
      <c r="A67" s="2" t="s">
        <v>374</v>
      </c>
      <c r="B67" s="2"/>
      <c r="C67" s="152" t="s">
        <v>75</v>
      </c>
      <c r="D67" s="152" t="s">
        <v>75</v>
      </c>
      <c r="E67" s="152" t="s">
        <v>75</v>
      </c>
      <c r="F67" s="152"/>
      <c r="G67" s="152" t="s">
        <v>75</v>
      </c>
    </row>
    <row r="68" customFormat="false" ht="13.9" hidden="false" customHeight="false" outlineLevel="0" collapsed="false">
      <c r="A68" s="2"/>
      <c r="B68" s="2"/>
      <c r="C68" s="152" t="s">
        <v>75</v>
      </c>
      <c r="D68" s="152"/>
      <c r="E68" s="152"/>
      <c r="F68" s="152"/>
      <c r="G68" s="152"/>
    </row>
    <row r="69" customFormat="false" ht="12.8" hidden="false" customHeight="true" outlineLevel="0" collapsed="false">
      <c r="A69" s="163" t="s">
        <v>375</v>
      </c>
      <c r="B69" s="163"/>
      <c r="C69" s="152" t="s">
        <v>75</v>
      </c>
      <c r="D69" s="152" t="s">
        <v>75</v>
      </c>
      <c r="E69" s="152" t="s">
        <v>75</v>
      </c>
      <c r="F69" s="152"/>
      <c r="G69" s="152" t="s">
        <v>75</v>
      </c>
    </row>
    <row r="70" customFormat="false" ht="12.8" hidden="false" customHeight="false" outlineLevel="0" collapsed="false">
      <c r="A70" s="163"/>
      <c r="B70" s="163"/>
      <c r="C70" s="152"/>
      <c r="D70" s="152"/>
      <c r="E70" s="152"/>
      <c r="F70" s="152"/>
      <c r="G70" s="152"/>
    </row>
    <row r="71" customFormat="false" ht="13.9" hidden="false" customHeight="true" outlineLevel="0" collapsed="false">
      <c r="A71" s="140" t="s">
        <v>393</v>
      </c>
      <c r="B71" s="140"/>
      <c r="C71" s="140"/>
      <c r="D71" s="140"/>
      <c r="E71" s="140"/>
      <c r="F71" s="140"/>
      <c r="G71" s="140"/>
    </row>
    <row r="72" customFormat="false" ht="13.9" hidden="false" customHeight="true" outlineLevel="0" collapsed="false">
      <c r="A72" s="143" t="s">
        <v>380</v>
      </c>
      <c r="B72" s="143"/>
      <c r="C72" s="143"/>
      <c r="D72" s="143"/>
      <c r="E72" s="143"/>
      <c r="F72" s="7" t="s">
        <v>75</v>
      </c>
      <c r="G72" s="7"/>
    </row>
    <row r="73" customFormat="false" ht="13.9" hidden="false" customHeight="true" outlineLevel="0" collapsed="false">
      <c r="A73" s="143" t="s">
        <v>381</v>
      </c>
      <c r="B73" s="143"/>
      <c r="C73" s="143"/>
      <c r="D73" s="143"/>
      <c r="E73" s="143"/>
      <c r="F73" s="7" t="str">
        <f aca="false">F72</f>
        <v>-</v>
      </c>
      <c r="G73" s="7"/>
    </row>
    <row r="74" customFormat="false" ht="13.9" hidden="false" customHeight="true" outlineLevel="0" collapsed="false">
      <c r="A74" s="164" t="s">
        <v>382</v>
      </c>
      <c r="B74" s="164"/>
      <c r="C74" s="164"/>
      <c r="D74" s="164"/>
      <c r="E74" s="164"/>
      <c r="F74" s="7" t="s">
        <v>75</v>
      </c>
      <c r="G74" s="7"/>
    </row>
    <row r="75" customFormat="false" ht="13.9" hidden="false" customHeight="true" outlineLevel="0" collapsed="false">
      <c r="A75" s="143" t="s">
        <v>383</v>
      </c>
      <c r="B75" s="143"/>
      <c r="C75" s="143"/>
      <c r="D75" s="143"/>
      <c r="E75" s="143"/>
      <c r="F75" s="97" t="s">
        <v>384</v>
      </c>
      <c r="G75" s="97"/>
    </row>
    <row r="76" customFormat="false" ht="13.9" hidden="false" customHeight="true" outlineLevel="0" collapsed="false">
      <c r="A76" s="140" t="s">
        <v>394</v>
      </c>
      <c r="B76" s="140"/>
      <c r="C76" s="140"/>
      <c r="D76" s="140"/>
      <c r="E76" s="140"/>
      <c r="F76" s="140"/>
      <c r="G76" s="140"/>
    </row>
    <row r="77" customFormat="false" ht="27.85" hidden="false" customHeight="true" outlineLevel="0" collapsed="false">
      <c r="A77" s="9" t="s">
        <v>386</v>
      </c>
      <c r="B77" s="9"/>
      <c r="C77" s="9"/>
      <c r="D77" s="9"/>
      <c r="E77" s="9"/>
      <c r="F77" s="9"/>
      <c r="G77" s="9"/>
    </row>
    <row r="78" customFormat="false" ht="12.8" hidden="false" customHeight="true" outlineLevel="0" collapsed="false">
      <c r="A78" s="97" t="s">
        <v>387</v>
      </c>
      <c r="B78" s="97"/>
      <c r="C78" s="97"/>
      <c r="D78" s="97" t="s">
        <v>388</v>
      </c>
      <c r="E78" s="97"/>
      <c r="F78" s="97"/>
      <c r="G78" s="97"/>
    </row>
    <row r="79" customFormat="false" ht="12.8" hidden="false" customHeight="false" outlineLevel="0" collapsed="false">
      <c r="A79" s="97"/>
      <c r="B79" s="97"/>
      <c r="C79" s="97"/>
      <c r="D79" s="97"/>
      <c r="E79" s="97"/>
      <c r="F79" s="97"/>
      <c r="G79" s="97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46" colorId="64" zoomScale="100" zoomScaleNormal="100" zoomScalePageLayoutView="100" workbookViewId="0">
      <selection pane="topLeft" activeCell="C62" activeCellId="1" sqref="H18:H19 C62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12"/>
    <col collapsed="false" customWidth="true" hidden="false" outlineLevel="0" max="3" min="3" style="1" width="23.6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13.9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13.9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13.9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f aca="false">'Журн.расхода'!A18</f>
        <v>45588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9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9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9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27.8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9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9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40.75" hidden="false" customHeight="true" outlineLevel="0" collapsed="false">
      <c r="A14" s="23" t="s">
        <v>318</v>
      </c>
      <c r="B14" s="141" t="s">
        <v>319</v>
      </c>
      <c r="C14" s="141" t="s">
        <v>411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39.8" hidden="false" customHeight="true" outlineLevel="0" collapsed="false">
      <c r="A15" s="143" t="s">
        <v>325</v>
      </c>
      <c r="B15" s="5" t="n">
        <v>2</v>
      </c>
      <c r="C15" s="5" t="s">
        <v>417</v>
      </c>
      <c r="D15" s="5" t="s">
        <v>75</v>
      </c>
      <c r="E15" s="144" t="s">
        <v>75</v>
      </c>
      <c r="F15" s="7" t="n">
        <v>19</v>
      </c>
      <c r="G15" s="7"/>
    </row>
    <row r="16" customFormat="false" ht="13.9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13.9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9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9" hidden="false" customHeight="false" outlineLevel="0" collapsed="false">
      <c r="A19" s="9" t="s">
        <v>330</v>
      </c>
      <c r="B19" s="5" t="s">
        <v>75</v>
      </c>
      <c r="C19" s="139"/>
      <c r="D19" s="139"/>
      <c r="E19" s="139"/>
      <c r="F19" s="139"/>
      <c r="G19" s="139"/>
    </row>
    <row r="20" customFormat="false" ht="13.9" hidden="false" customHeight="false" outlineLevel="0" collapsed="false">
      <c r="A20" s="9" t="s">
        <v>331</v>
      </c>
      <c r="B20" s="5" t="s">
        <v>75</v>
      </c>
      <c r="C20" s="139"/>
      <c r="D20" s="139"/>
      <c r="E20" s="139"/>
      <c r="F20" s="139"/>
      <c r="G20" s="139"/>
    </row>
    <row r="21" customFormat="false" ht="13.9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9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9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9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9" hidden="false" customHeight="true" outlineLevel="0" collapsed="false">
      <c r="A25" s="143" t="s">
        <v>413</v>
      </c>
      <c r="B25" s="143"/>
      <c r="C25" s="143"/>
      <c r="D25" s="143"/>
      <c r="E25" s="143"/>
      <c r="F25" s="143"/>
      <c r="G25" s="143"/>
    </row>
    <row r="26" customFormat="false" ht="13.9" hidden="false" customHeight="true" outlineLevel="0" collapsed="false">
      <c r="A26" s="156" t="s">
        <v>418</v>
      </c>
      <c r="B26" s="156"/>
      <c r="C26" s="156"/>
      <c r="D26" s="156"/>
      <c r="E26" s="156"/>
      <c r="F26" s="156"/>
      <c r="G26" s="156"/>
    </row>
    <row r="27" customFormat="false" ht="28.85" hidden="false" customHeight="true" outlineLevel="0" collapsed="false">
      <c r="A27" s="143" t="s">
        <v>419</v>
      </c>
      <c r="B27" s="143"/>
      <c r="C27" s="143"/>
      <c r="D27" s="143"/>
      <c r="E27" s="143"/>
      <c r="F27" s="143"/>
      <c r="G27" s="143"/>
    </row>
    <row r="28" customFormat="false" ht="13.9" hidden="false" customHeight="true" outlineLevel="0" collapsed="false">
      <c r="A28" s="140" t="s">
        <v>337</v>
      </c>
      <c r="B28" s="140"/>
      <c r="C28" s="140"/>
      <c r="D28" s="140"/>
      <c r="E28" s="140"/>
      <c r="F28" s="140"/>
      <c r="G28" s="140"/>
    </row>
    <row r="29" customFormat="false" ht="13.9" hidden="false" customHeight="false" outlineLevel="0" collapsed="false">
      <c r="A29" s="141" t="s">
        <v>319</v>
      </c>
      <c r="B29" s="9" t="s">
        <v>389</v>
      </c>
      <c r="C29" s="9" t="s">
        <v>340</v>
      </c>
      <c r="D29" s="9" t="s">
        <v>341</v>
      </c>
      <c r="E29" s="9" t="s">
        <v>342</v>
      </c>
      <c r="F29" s="9" t="s">
        <v>343</v>
      </c>
      <c r="G29" s="9" t="s">
        <v>344</v>
      </c>
    </row>
    <row r="30" customFormat="false" ht="13.9" hidden="false" customHeight="false" outlineLevel="0" collapsed="false">
      <c r="A30" s="5" t="s">
        <v>75</v>
      </c>
      <c r="B30" s="5" t="s">
        <v>75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3.9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13.9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13.9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3.9" hidden="false" customHeight="false" outlineLevel="0" collapsed="false">
      <c r="A34" s="9" t="s">
        <v>389</v>
      </c>
      <c r="B34" s="5" t="str">
        <f aca="false">B30</f>
        <v>-</v>
      </c>
      <c r="C34" s="102"/>
      <c r="D34" s="102"/>
      <c r="E34" s="102"/>
      <c r="F34" s="102"/>
      <c r="G34" s="102"/>
    </row>
    <row r="35" customFormat="false" ht="13.9" hidden="false" customHeight="false" outlineLevel="0" collapsed="false">
      <c r="A35" s="9" t="s">
        <v>340</v>
      </c>
      <c r="B35" s="5" t="str">
        <f aca="false">C30</f>
        <v>-</v>
      </c>
      <c r="C35" s="102"/>
      <c r="D35" s="102"/>
      <c r="E35" s="102"/>
      <c r="F35" s="102"/>
      <c r="G35" s="102"/>
    </row>
    <row r="36" customFormat="false" ht="13.9" hidden="false" customHeight="false" outlineLevel="0" collapsed="false">
      <c r="A36" s="9" t="s">
        <v>341</v>
      </c>
      <c r="B36" s="5" t="str">
        <f aca="false">D30</f>
        <v>-</v>
      </c>
      <c r="C36" s="148"/>
      <c r="D36" s="148"/>
      <c r="E36" s="148"/>
      <c r="F36" s="148"/>
      <c r="G36" s="102"/>
    </row>
    <row r="37" customFormat="false" ht="14.15" hidden="false" customHeight="false" outlineLevel="0" collapsed="false">
      <c r="A37" s="9" t="s">
        <v>342</v>
      </c>
      <c r="B37" s="5" t="str">
        <f aca="false">E30</f>
        <v>-</v>
      </c>
      <c r="C37" s="148"/>
      <c r="D37" s="148"/>
      <c r="E37" s="148"/>
      <c r="F37" s="148"/>
      <c r="G37" s="102"/>
    </row>
    <row r="38" customFormat="false" ht="14.15" hidden="false" customHeight="false" outlineLevel="0" collapsed="false">
      <c r="A38" s="9" t="s">
        <v>343</v>
      </c>
      <c r="B38" s="5" t="str">
        <f aca="false">F30</f>
        <v>-</v>
      </c>
      <c r="C38" s="148"/>
      <c r="D38" s="148"/>
      <c r="E38" s="148"/>
      <c r="F38" s="148"/>
      <c r="G38" s="102"/>
    </row>
    <row r="39" customFormat="false" ht="13.9" hidden="false" customHeight="false" outlineLevel="0" collapsed="false">
      <c r="A39" s="9" t="s">
        <v>344</v>
      </c>
      <c r="B39" s="5" t="str">
        <f aca="false">G30</f>
        <v>-</v>
      </c>
      <c r="C39" s="148"/>
      <c r="D39" s="148"/>
      <c r="E39" s="148"/>
      <c r="F39" s="148"/>
      <c r="G39" s="102"/>
    </row>
    <row r="40" customFormat="false" ht="14.15" hidden="false" customHeight="false" outlineLevel="0" collapsed="false">
      <c r="A40" s="9" t="s">
        <v>331</v>
      </c>
      <c r="B40" s="5" t="s">
        <v>75</v>
      </c>
      <c r="C40" s="148"/>
      <c r="D40" s="148"/>
      <c r="E40" s="148"/>
      <c r="F40" s="148"/>
      <c r="G40" s="102"/>
    </row>
    <row r="41" customFormat="false" ht="13.9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3.9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3.9" hidden="false" customHeight="true" outlineLevel="0" collapsed="false">
      <c r="A43" s="143" t="s">
        <v>336</v>
      </c>
      <c r="B43" s="143"/>
      <c r="C43" s="143"/>
      <c r="D43" s="143"/>
      <c r="E43" s="143"/>
      <c r="F43" s="143"/>
      <c r="G43" s="143"/>
    </row>
    <row r="44" customFormat="false" ht="13.9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13.9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3.9" hidden="false" customHeight="false" outlineLevel="0" collapsed="false">
      <c r="A46" s="149" t="s">
        <v>75</v>
      </c>
      <c r="B46" s="149" t="s">
        <v>75</v>
      </c>
      <c r="C46" s="149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3.9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13.9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3.9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3.9" hidden="false" customHeight="false" outlineLevel="0" collapsed="false">
      <c r="A50" s="9" t="s">
        <v>349</v>
      </c>
      <c r="B50" s="5" t="str">
        <f aca="false">B46</f>
        <v>-</v>
      </c>
      <c r="C50" s="139"/>
      <c r="D50" s="139"/>
      <c r="E50" s="139"/>
      <c r="F50" s="139"/>
      <c r="G50" s="139"/>
    </row>
    <row r="51" customFormat="false" ht="13.9" hidden="false" customHeight="false" outlineLevel="0" collapsed="false">
      <c r="A51" s="9" t="s">
        <v>350</v>
      </c>
      <c r="B51" s="5" t="str">
        <f aca="false">C46</f>
        <v>-</v>
      </c>
      <c r="C51" s="139"/>
      <c r="D51" s="139"/>
      <c r="E51" s="139"/>
      <c r="F51" s="139"/>
      <c r="G51" s="139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9"/>
      <c r="D52" s="139"/>
      <c r="E52" s="139"/>
      <c r="F52" s="139"/>
      <c r="G52" s="139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9"/>
      <c r="D53" s="139"/>
      <c r="E53" s="139"/>
      <c r="F53" s="139"/>
      <c r="G53" s="139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9"/>
      <c r="D54" s="139"/>
      <c r="E54" s="139"/>
      <c r="F54" s="139"/>
      <c r="G54" s="139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9"/>
      <c r="D55" s="139"/>
      <c r="E55" s="139"/>
      <c r="F55" s="139"/>
      <c r="G55" s="139"/>
    </row>
    <row r="56" customFormat="false" ht="13.9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3.9" hidden="false" customHeight="true" outlineLevel="0" collapsed="false">
      <c r="A57" s="143" t="s">
        <v>336</v>
      </c>
      <c r="B57" s="143"/>
      <c r="C57" s="143"/>
      <c r="D57" s="143"/>
      <c r="E57" s="143"/>
      <c r="F57" s="143"/>
      <c r="G57" s="143"/>
    </row>
    <row r="58" customFormat="false" ht="13.9" hidden="false" customHeight="true" outlineLevel="0" collapsed="false">
      <c r="A58" s="140" t="s">
        <v>392</v>
      </c>
      <c r="B58" s="140"/>
      <c r="C58" s="140"/>
      <c r="D58" s="140"/>
      <c r="E58" s="140"/>
      <c r="F58" s="140"/>
      <c r="G58" s="140"/>
    </row>
    <row r="59" customFormat="false" ht="39.8" hidden="false" customHeight="true" outlineLevel="0" collapsed="false">
      <c r="A59" s="141" t="s">
        <v>363</v>
      </c>
      <c r="B59" s="141"/>
      <c r="C59" s="141" t="s">
        <v>397</v>
      </c>
      <c r="D59" s="141" t="s">
        <v>50</v>
      </c>
      <c r="E59" s="141" t="s">
        <v>365</v>
      </c>
      <c r="F59" s="141"/>
      <c r="G59" s="141" t="s">
        <v>395</v>
      </c>
    </row>
    <row r="60" customFormat="false" ht="13.9" hidden="false" customHeight="true" outlineLevel="0" collapsed="false">
      <c r="A60" s="7" t="s">
        <v>367</v>
      </c>
      <c r="B60" s="7"/>
      <c r="C60" s="157" t="s">
        <v>75</v>
      </c>
      <c r="D60" s="7" t="s">
        <v>75</v>
      </c>
      <c r="E60" s="7" t="s">
        <v>75</v>
      </c>
      <c r="F60" s="7"/>
      <c r="G60" s="158" t="s">
        <v>75</v>
      </c>
    </row>
    <row r="61" customFormat="false" ht="13.9" hidden="false" customHeight="false" outlineLevel="0" collapsed="false">
      <c r="A61" s="7"/>
      <c r="B61" s="7"/>
      <c r="C61" s="147" t="s">
        <v>75</v>
      </c>
      <c r="D61" s="7"/>
      <c r="E61" s="7"/>
      <c r="F61" s="7"/>
      <c r="G61" s="158"/>
    </row>
    <row r="62" customFormat="false" ht="13.9" hidden="false" customHeight="true" outlineLevel="0" collapsed="false">
      <c r="A62" s="2" t="s">
        <v>371</v>
      </c>
      <c r="B62" s="2"/>
      <c r="C62" s="159" t="s">
        <v>420</v>
      </c>
      <c r="D62" s="160" t="str">
        <f aca="false">'Журн.расхода'!B10</f>
        <v>Ратобор-брикет от грызунов</v>
      </c>
      <c r="E62" s="7" t="str">
        <f aca="false">'Журн.расхода'!F10</f>
        <v>Бродифакум 0,005%</v>
      </c>
      <c r="F62" s="7"/>
      <c r="G62" s="161" t="n">
        <f aca="false">133*0.02</f>
        <v>2.66</v>
      </c>
    </row>
    <row r="63" customFormat="false" ht="12.8" hidden="false" customHeight="false" outlineLevel="0" collapsed="false">
      <c r="A63" s="2"/>
      <c r="B63" s="2"/>
      <c r="C63" s="169" t="str">
        <f aca="false">'Журн.расхода'!H11</f>
        <v>2 контур защиты</v>
      </c>
      <c r="D63" s="160"/>
      <c r="E63" s="7"/>
      <c r="F63" s="7"/>
      <c r="G63" s="161"/>
    </row>
    <row r="64" customFormat="false" ht="13.9" hidden="false" customHeight="true" outlineLevel="0" collapsed="false">
      <c r="A64" s="2" t="s">
        <v>356</v>
      </c>
      <c r="B64" s="2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13.9" hidden="false" customHeight="true" outlineLevel="0" collapsed="false">
      <c r="A65" s="7" t="s">
        <v>373</v>
      </c>
      <c r="B65" s="7"/>
      <c r="C65" s="162" t="s">
        <v>75</v>
      </c>
      <c r="D65" s="7" t="s">
        <v>75</v>
      </c>
      <c r="E65" s="7" t="s">
        <v>75</v>
      </c>
      <c r="F65" s="7"/>
      <c r="G65" s="7" t="s">
        <v>75</v>
      </c>
    </row>
    <row r="66" customFormat="false" ht="13.9" hidden="false" customHeight="false" outlineLevel="0" collapsed="false">
      <c r="A66" s="7"/>
      <c r="B66" s="7"/>
      <c r="C66" s="162" t="s">
        <v>75</v>
      </c>
      <c r="D66" s="7"/>
      <c r="E66" s="7"/>
      <c r="F66" s="7"/>
      <c r="G66" s="7"/>
    </row>
    <row r="67" customFormat="false" ht="13.9" hidden="false" customHeight="true" outlineLevel="0" collapsed="false">
      <c r="A67" s="2" t="s">
        <v>374</v>
      </c>
      <c r="B67" s="2"/>
      <c r="C67" s="152" t="s">
        <v>75</v>
      </c>
      <c r="D67" s="152" t="s">
        <v>75</v>
      </c>
      <c r="E67" s="152" t="s">
        <v>75</v>
      </c>
      <c r="F67" s="152"/>
      <c r="G67" s="152" t="s">
        <v>75</v>
      </c>
    </row>
    <row r="68" customFormat="false" ht="13.9" hidden="false" customHeight="false" outlineLevel="0" collapsed="false">
      <c r="A68" s="2"/>
      <c r="B68" s="2"/>
      <c r="C68" s="152" t="s">
        <v>75</v>
      </c>
      <c r="D68" s="152"/>
      <c r="E68" s="152"/>
      <c r="F68" s="152"/>
      <c r="G68" s="152"/>
    </row>
    <row r="69" customFormat="false" ht="12.8" hidden="false" customHeight="true" outlineLevel="0" collapsed="false">
      <c r="A69" s="163" t="s">
        <v>375</v>
      </c>
      <c r="B69" s="163"/>
      <c r="C69" s="152" t="s">
        <v>75</v>
      </c>
      <c r="D69" s="152" t="s">
        <v>75</v>
      </c>
      <c r="E69" s="152" t="s">
        <v>75</v>
      </c>
      <c r="F69" s="152"/>
      <c r="G69" s="152" t="s">
        <v>75</v>
      </c>
    </row>
    <row r="70" customFormat="false" ht="12.8" hidden="false" customHeight="false" outlineLevel="0" collapsed="false">
      <c r="A70" s="163"/>
      <c r="B70" s="163"/>
      <c r="C70" s="152"/>
      <c r="D70" s="152"/>
      <c r="E70" s="152"/>
      <c r="F70" s="152"/>
      <c r="G70" s="152"/>
    </row>
    <row r="71" customFormat="false" ht="13.9" hidden="false" customHeight="true" outlineLevel="0" collapsed="false">
      <c r="A71" s="140" t="s">
        <v>393</v>
      </c>
      <c r="B71" s="140"/>
      <c r="C71" s="140"/>
      <c r="D71" s="140"/>
      <c r="E71" s="140"/>
      <c r="F71" s="140"/>
      <c r="G71" s="140"/>
    </row>
    <row r="72" customFormat="false" ht="13.9" hidden="false" customHeight="true" outlineLevel="0" collapsed="false">
      <c r="A72" s="143" t="s">
        <v>380</v>
      </c>
      <c r="B72" s="143"/>
      <c r="C72" s="143"/>
      <c r="D72" s="143"/>
      <c r="E72" s="143"/>
      <c r="F72" s="7" t="s">
        <v>75</v>
      </c>
      <c r="G72" s="7"/>
    </row>
    <row r="73" customFormat="false" ht="13.9" hidden="false" customHeight="true" outlineLevel="0" collapsed="false">
      <c r="A73" s="143" t="s">
        <v>381</v>
      </c>
      <c r="B73" s="143"/>
      <c r="C73" s="143"/>
      <c r="D73" s="143"/>
      <c r="E73" s="143"/>
      <c r="F73" s="7" t="str">
        <f aca="false">F72</f>
        <v>-</v>
      </c>
      <c r="G73" s="7"/>
    </row>
    <row r="74" customFormat="false" ht="13.9" hidden="false" customHeight="true" outlineLevel="0" collapsed="false">
      <c r="A74" s="164" t="s">
        <v>382</v>
      </c>
      <c r="B74" s="164"/>
      <c r="C74" s="164"/>
      <c r="D74" s="164"/>
      <c r="E74" s="164"/>
      <c r="F74" s="7" t="s">
        <v>75</v>
      </c>
      <c r="G74" s="7"/>
    </row>
    <row r="75" customFormat="false" ht="13.9" hidden="false" customHeight="true" outlineLevel="0" collapsed="false">
      <c r="A75" s="143" t="s">
        <v>383</v>
      </c>
      <c r="B75" s="143"/>
      <c r="C75" s="143"/>
      <c r="D75" s="143"/>
      <c r="E75" s="143"/>
      <c r="F75" s="97" t="s">
        <v>384</v>
      </c>
      <c r="G75" s="97"/>
    </row>
    <row r="76" customFormat="false" ht="13.9" hidden="false" customHeight="true" outlineLevel="0" collapsed="false">
      <c r="A76" s="140" t="s">
        <v>394</v>
      </c>
      <c r="B76" s="140"/>
      <c r="C76" s="140"/>
      <c r="D76" s="140"/>
      <c r="E76" s="140"/>
      <c r="F76" s="140"/>
      <c r="G76" s="140"/>
    </row>
    <row r="77" customFormat="false" ht="27.85" hidden="false" customHeight="true" outlineLevel="0" collapsed="false">
      <c r="A77" s="9" t="s">
        <v>386</v>
      </c>
      <c r="B77" s="9"/>
      <c r="C77" s="9"/>
      <c r="D77" s="9"/>
      <c r="E77" s="9"/>
      <c r="F77" s="9"/>
      <c r="G77" s="9"/>
    </row>
    <row r="78" customFormat="false" ht="12.8" hidden="false" customHeight="true" outlineLevel="0" collapsed="false">
      <c r="A78" s="97" t="s">
        <v>387</v>
      </c>
      <c r="B78" s="97"/>
      <c r="C78" s="97"/>
      <c r="D78" s="97" t="s">
        <v>388</v>
      </c>
      <c r="E78" s="97"/>
      <c r="F78" s="97"/>
      <c r="G78" s="97"/>
    </row>
    <row r="79" customFormat="false" ht="12.8" hidden="false" customHeight="false" outlineLevel="0" collapsed="false">
      <c r="A79" s="97"/>
      <c r="B79" s="97"/>
      <c r="C79" s="97"/>
      <c r="D79" s="97"/>
      <c r="E79" s="97"/>
      <c r="F79" s="97"/>
      <c r="G79" s="97"/>
    </row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H18:H19 A1"/>
    </sheetView>
  </sheetViews>
  <sheetFormatPr defaultColWidth="10.28125" defaultRowHeight="12.8" zeroHeight="false" outlineLevelRow="0" outlineLevelCol="0"/>
  <cols>
    <col collapsed="false" customWidth="true" hidden="false" outlineLevel="0" max="1" min="1" style="0" width="21.74"/>
    <col collapsed="false" customWidth="true" hidden="false" outlineLevel="0" max="2" min="2" style="0" width="18.99"/>
    <col collapsed="false" customWidth="true" hidden="false" outlineLevel="0" max="3" min="3" style="0" width="17.94"/>
    <col collapsed="false" customWidth="true" hidden="false" outlineLevel="0" max="4" min="4" style="0" width="20.05"/>
    <col collapsed="false" customWidth="true" hidden="false" outlineLevel="0" max="5" min="5" style="0" width="16.67"/>
    <col collapsed="false" customWidth="true" hidden="false" outlineLevel="0" max="7" min="7" style="0" width="21.11"/>
  </cols>
  <sheetData>
    <row r="1" customFormat="false" ht="13.8" hidden="false" customHeight="false" outlineLevel="0" collapsed="false">
      <c r="A1" s="171" t="s">
        <v>0</v>
      </c>
      <c r="B1" s="171"/>
      <c r="C1" s="171"/>
      <c r="D1" s="171"/>
      <c r="E1" s="171"/>
      <c r="F1" s="171"/>
      <c r="G1" s="171"/>
    </row>
    <row r="2" customFormat="false" ht="13.8" hidden="false" customHeight="false" outlineLevel="0" collapsed="false">
      <c r="A2" s="172" t="s">
        <v>3</v>
      </c>
      <c r="B2" s="172"/>
      <c r="C2" s="173" t="n">
        <v>89379676209</v>
      </c>
      <c r="D2" s="173"/>
      <c r="E2" s="173"/>
      <c r="F2" s="174"/>
      <c r="G2" s="175"/>
    </row>
    <row r="3" customFormat="false" ht="13.8" hidden="false" customHeight="false" outlineLevel="0" collapsed="false">
      <c r="A3" s="176" t="s">
        <v>310</v>
      </c>
      <c r="B3" s="177" t="s">
        <v>421</v>
      </c>
      <c r="C3" s="177"/>
      <c r="D3" s="178" t="s">
        <v>312</v>
      </c>
      <c r="E3" s="178"/>
      <c r="F3" s="179" t="s">
        <v>8</v>
      </c>
      <c r="G3" s="179"/>
    </row>
    <row r="4" customFormat="false" ht="13.8" hidden="false" customHeight="false" outlineLevel="0" collapsed="false">
      <c r="A4" s="176" t="s">
        <v>313</v>
      </c>
      <c r="B4" s="180" t="s">
        <v>55</v>
      </c>
      <c r="C4" s="180"/>
      <c r="D4" s="181" t="s">
        <v>267</v>
      </c>
      <c r="E4" s="181"/>
      <c r="F4" s="180" t="s">
        <v>422</v>
      </c>
      <c r="G4" s="180"/>
    </row>
    <row r="5" customFormat="false" ht="13.8" hidden="false" customHeight="false" outlineLevel="0" collapsed="false">
      <c r="A5" s="182" t="s">
        <v>314</v>
      </c>
      <c r="B5" s="183" t="n">
        <f aca="false">'Журн.расхода'!A8</f>
        <v>45568</v>
      </c>
      <c r="C5" s="174"/>
      <c r="D5" s="174"/>
      <c r="E5" s="174"/>
      <c r="F5" s="174"/>
      <c r="G5" s="175"/>
    </row>
    <row r="6" customFormat="false" ht="13.8" hidden="false" customHeight="false" outlineLevel="0" collapsed="false"/>
    <row r="7" customFormat="false" ht="13.8" hidden="false" customHeight="false" outlineLevel="0" collapsed="false">
      <c r="A7" s="171" t="s">
        <v>315</v>
      </c>
      <c r="B7" s="171"/>
      <c r="C7" s="171"/>
      <c r="D7" s="171"/>
      <c r="E7" s="171"/>
      <c r="F7" s="171"/>
      <c r="G7" s="171"/>
    </row>
    <row r="8" customFormat="false" ht="13.8" hidden="false" customHeight="false" outlineLevel="0" collapsed="false"/>
    <row r="9" customFormat="false" ht="13.8" hidden="false" customHeight="false" outlineLevel="0" collapsed="false">
      <c r="A9" s="184" t="s">
        <v>316</v>
      </c>
      <c r="B9" s="184"/>
    </row>
    <row r="10" customFormat="false" ht="13.8" hidden="false" customHeight="false" outlineLevel="0" collapsed="false">
      <c r="A10" s="184" t="s">
        <v>317</v>
      </c>
    </row>
    <row r="11" customFormat="false" ht="50.95" hidden="false" customHeight="true" outlineLevel="0" collapsed="false">
      <c r="A11" s="185" t="s">
        <v>318</v>
      </c>
      <c r="B11" s="185" t="s">
        <v>319</v>
      </c>
      <c r="C11" s="185" t="s">
        <v>320</v>
      </c>
      <c r="D11" s="185" t="s">
        <v>321</v>
      </c>
      <c r="E11" s="185" t="s">
        <v>322</v>
      </c>
      <c r="F11" s="185" t="s">
        <v>323</v>
      </c>
      <c r="G11" s="185"/>
    </row>
    <row r="12" customFormat="false" ht="13.8" hidden="false" customHeight="false" outlineLevel="0" collapsed="false">
      <c r="A12" s="186" t="s">
        <v>75</v>
      </c>
      <c r="B12" s="186" t="s">
        <v>75</v>
      </c>
      <c r="C12" s="186" t="s">
        <v>75</v>
      </c>
      <c r="D12" s="186" t="s">
        <v>75</v>
      </c>
      <c r="E12" s="187" t="s">
        <v>75</v>
      </c>
      <c r="F12" s="186" t="s">
        <v>75</v>
      </c>
      <c r="G12" s="186"/>
    </row>
    <row r="13" customFormat="false" ht="13.8" hidden="false" customHeight="false" outlineLevel="0" collapsed="false"/>
    <row r="14" customFormat="false" ht="13.8" hidden="false" customHeight="false" outlineLevel="0" collapsed="false">
      <c r="A14" s="184" t="s">
        <v>324</v>
      </c>
      <c r="B14" s="184"/>
      <c r="C14" s="184"/>
    </row>
    <row r="15" customFormat="false" ht="50.95" hidden="false" customHeight="true" outlineLevel="0" collapsed="false">
      <c r="A15" s="188" t="s">
        <v>318</v>
      </c>
      <c r="B15" s="185" t="s">
        <v>319</v>
      </c>
      <c r="C15" s="185" t="s">
        <v>320</v>
      </c>
      <c r="D15" s="185" t="s">
        <v>321</v>
      </c>
      <c r="E15" s="185" t="s">
        <v>322</v>
      </c>
      <c r="F15" s="185" t="s">
        <v>323</v>
      </c>
      <c r="G15" s="185"/>
    </row>
    <row r="16" customFormat="false" ht="38.55" hidden="false" customHeight="false" outlineLevel="0" collapsed="false">
      <c r="A16" s="189" t="s">
        <v>423</v>
      </c>
      <c r="B16" s="190" t="s">
        <v>75</v>
      </c>
      <c r="C16" s="189" t="s">
        <v>75</v>
      </c>
      <c r="D16" s="190" t="s">
        <v>75</v>
      </c>
      <c r="E16" s="191" t="s">
        <v>75</v>
      </c>
      <c r="F16" s="190" t="s">
        <v>75</v>
      </c>
      <c r="G16" s="190"/>
    </row>
    <row r="17" customFormat="false" ht="13.8" hidden="false" customHeight="false" outlineLevel="0" collapsed="false"/>
    <row r="18" customFormat="false" ht="13.8" hidden="false" customHeight="false" outlineLevel="0" collapsed="false">
      <c r="A18" s="192" t="s">
        <v>326</v>
      </c>
    </row>
    <row r="19" customFormat="false" ht="13.8" hidden="false" customHeight="false" outlineLevel="0" collapsed="false">
      <c r="A19" s="193" t="s">
        <v>327</v>
      </c>
      <c r="B19" s="193" t="s">
        <v>328</v>
      </c>
    </row>
    <row r="20" customFormat="false" ht="13.8" hidden="false" customHeight="false" outlineLevel="0" collapsed="false">
      <c r="A20" s="194" t="s">
        <v>329</v>
      </c>
      <c r="B20" s="194"/>
    </row>
    <row r="21" customFormat="false" ht="13.8" hidden="false" customHeight="false" outlineLevel="0" collapsed="false">
      <c r="A21" s="177" t="s">
        <v>330</v>
      </c>
      <c r="B21" s="190" t="s">
        <v>75</v>
      </c>
    </row>
    <row r="22" customFormat="false" ht="13.8" hidden="false" customHeight="false" outlineLevel="0" collapsed="false">
      <c r="A22" s="177" t="s">
        <v>331</v>
      </c>
      <c r="B22" s="190" t="str">
        <f aca="false">B21</f>
        <v>-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95" t="s">
        <v>332</v>
      </c>
      <c r="B24" s="174"/>
      <c r="C24" s="174"/>
      <c r="D24" s="174"/>
      <c r="E24" s="175"/>
      <c r="F24" s="196" t="s">
        <v>75</v>
      </c>
      <c r="G24" s="196"/>
    </row>
    <row r="25" customFormat="false" ht="13.8" hidden="false" customHeight="false" outlineLevel="0" collapsed="false">
      <c r="A25" s="195" t="s">
        <v>333</v>
      </c>
      <c r="B25" s="174"/>
      <c r="C25" s="174"/>
      <c r="D25" s="174"/>
      <c r="E25" s="175"/>
      <c r="F25" s="190" t="s">
        <v>75</v>
      </c>
      <c r="G25" s="190"/>
    </row>
    <row r="26" customFormat="false" ht="13.8" hidden="false" customHeight="false" outlineLevel="0" collapsed="false">
      <c r="A26" s="195" t="s">
        <v>334</v>
      </c>
      <c r="B26" s="174"/>
      <c r="C26" s="174"/>
      <c r="D26" s="174"/>
      <c r="E26" s="175"/>
      <c r="F26" s="190" t="s">
        <v>75</v>
      </c>
      <c r="G26" s="190"/>
    </row>
    <row r="27" customFormat="false" ht="13.8" hidden="false" customHeight="false" outlineLevel="0" collapsed="false">
      <c r="A27" s="195" t="s">
        <v>325</v>
      </c>
      <c r="B27" s="174"/>
      <c r="C27" s="174"/>
      <c r="D27" s="174"/>
      <c r="E27" s="175"/>
      <c r="F27" s="190" t="str">
        <f aca="false">F16</f>
        <v>-</v>
      </c>
      <c r="G27" s="190"/>
    </row>
    <row r="28" customFormat="false" ht="13.8" hidden="false" customHeight="false" outlineLevel="0" collapsed="false">
      <c r="A28" s="192" t="s">
        <v>335</v>
      </c>
    </row>
    <row r="29" customFormat="false" ht="13.8" hidden="false" customHeight="false" outlineLevel="0" collapsed="false">
      <c r="A29" s="197" t="s">
        <v>336</v>
      </c>
      <c r="B29" s="174"/>
      <c r="C29" s="174"/>
      <c r="D29" s="174"/>
      <c r="E29" s="174"/>
      <c r="F29" s="174"/>
      <c r="G29" s="175"/>
    </row>
    <row r="30" customFormat="false" ht="13.8" hidden="false" customHeight="false" outlineLevel="0" collapsed="false"/>
    <row r="31" customFormat="false" ht="13.8" hidden="false" customHeight="false" outlineLevel="0" collapsed="false">
      <c r="A31" s="184" t="s">
        <v>337</v>
      </c>
    </row>
    <row r="32" customFormat="false" ht="50.95" hidden="false" customHeight="true" outlineLevel="0" collapsed="false">
      <c r="A32" s="188" t="s">
        <v>318</v>
      </c>
      <c r="B32" s="185" t="s">
        <v>319</v>
      </c>
      <c r="C32" s="185" t="s">
        <v>320</v>
      </c>
      <c r="D32" s="185" t="s">
        <v>321</v>
      </c>
      <c r="E32" s="185" t="s">
        <v>322</v>
      </c>
      <c r="F32" s="185" t="s">
        <v>323</v>
      </c>
      <c r="G32" s="185"/>
    </row>
    <row r="33" customFormat="false" ht="13.8" hidden="false" customHeight="false" outlineLevel="0" collapsed="false">
      <c r="A33" s="186" t="s">
        <v>75</v>
      </c>
      <c r="B33" s="186" t="s">
        <v>75</v>
      </c>
      <c r="C33" s="186" t="s">
        <v>75</v>
      </c>
      <c r="D33" s="186" t="s">
        <v>75</v>
      </c>
      <c r="E33" s="187" t="s">
        <v>75</v>
      </c>
      <c r="F33" s="186" t="s">
        <v>75</v>
      </c>
      <c r="G33" s="186"/>
    </row>
    <row r="34" customFormat="false" ht="13.8" hidden="false" customHeight="false" outlineLevel="0" collapsed="false"/>
    <row r="35" customFormat="false" ht="13.8" hidden="false" customHeight="false" outlineLevel="0" collapsed="false">
      <c r="A35" s="192" t="s">
        <v>326</v>
      </c>
    </row>
    <row r="36" customFormat="false" ht="13.8" hidden="false" customHeight="false" outlineLevel="0" collapsed="false">
      <c r="A36" s="193" t="s">
        <v>327</v>
      </c>
      <c r="B36" s="193" t="s">
        <v>328</v>
      </c>
    </row>
    <row r="37" customFormat="false" ht="13.8" hidden="false" customHeight="false" outlineLevel="0" collapsed="false">
      <c r="A37" s="177" t="s">
        <v>345</v>
      </c>
      <c r="B37" s="177"/>
    </row>
    <row r="38" customFormat="false" ht="13.8" hidden="false" customHeight="false" outlineLevel="0" collapsed="false">
      <c r="A38" s="177" t="s">
        <v>389</v>
      </c>
      <c r="B38" s="190" t="s">
        <v>75</v>
      </c>
    </row>
    <row r="39" customFormat="false" ht="13.8" hidden="false" customHeight="false" outlineLevel="0" collapsed="false">
      <c r="A39" s="177" t="s">
        <v>340</v>
      </c>
      <c r="B39" s="190" t="s">
        <v>75</v>
      </c>
      <c r="C39" s="198"/>
      <c r="D39" s="198"/>
      <c r="E39" s="198"/>
      <c r="F39" s="198"/>
      <c r="G39" s="198"/>
    </row>
    <row r="40" customFormat="false" ht="13.8" hidden="false" customHeight="false" outlineLevel="0" collapsed="false">
      <c r="A40" s="177" t="s">
        <v>341</v>
      </c>
      <c r="B40" s="190" t="s">
        <v>75</v>
      </c>
      <c r="C40" s="199"/>
      <c r="D40" s="199"/>
      <c r="E40" s="199"/>
      <c r="F40" s="199"/>
    </row>
    <row r="41" customFormat="false" ht="13.8" hidden="false" customHeight="false" outlineLevel="0" collapsed="false">
      <c r="A41" s="177" t="s">
        <v>331</v>
      </c>
      <c r="B41" s="190" t="s">
        <v>75</v>
      </c>
      <c r="C41" s="199"/>
      <c r="D41" s="199"/>
      <c r="E41" s="199"/>
      <c r="F41" s="199"/>
    </row>
    <row r="42" customFormat="false" ht="13.8" hidden="false" customHeight="false" outlineLevel="0" collapsed="false">
      <c r="A42" s="174"/>
      <c r="B42" s="200"/>
      <c r="C42" s="199"/>
      <c r="D42" s="199"/>
      <c r="E42" s="199"/>
      <c r="F42" s="199"/>
    </row>
    <row r="43" customFormat="false" ht="13.8" hidden="false" customHeight="false" outlineLevel="0" collapsed="false">
      <c r="A43" s="201" t="s">
        <v>75</v>
      </c>
      <c r="B43" s="200"/>
      <c r="C43" s="200"/>
      <c r="D43" s="200"/>
      <c r="E43" s="200"/>
      <c r="F43" s="200"/>
      <c r="G43" s="175"/>
    </row>
    <row r="44" customFormat="false" ht="13.8" hidden="false" customHeight="false" outlineLevel="0" collapsed="false">
      <c r="A44" s="199"/>
      <c r="B44" s="199"/>
      <c r="C44" s="199"/>
      <c r="D44" s="199"/>
      <c r="E44" s="199"/>
      <c r="F44" s="199"/>
    </row>
    <row r="45" customFormat="false" ht="13.8" hidden="false" customHeight="false" outlineLevel="0" collapsed="false">
      <c r="A45" s="192" t="s">
        <v>335</v>
      </c>
    </row>
    <row r="46" customFormat="false" ht="13.8" hidden="false" customHeight="false" outlineLevel="0" collapsed="false">
      <c r="A46" s="197" t="s">
        <v>336</v>
      </c>
      <c r="B46" s="174"/>
      <c r="C46" s="174"/>
      <c r="D46" s="174"/>
      <c r="E46" s="174"/>
      <c r="F46" s="174"/>
      <c r="G46" s="175"/>
    </row>
    <row r="47" customFormat="false" ht="13.8" hidden="false" customHeight="false" outlineLevel="0" collapsed="false"/>
    <row r="48" customFormat="false" ht="13.8" hidden="false" customHeight="false" outlineLevel="0" collapsed="false">
      <c r="A48" s="184" t="s">
        <v>347</v>
      </c>
    </row>
    <row r="49" customFormat="false" ht="24.85" hidden="false" customHeight="false" outlineLevel="0" collapsed="false">
      <c r="A49" s="193" t="s">
        <v>348</v>
      </c>
      <c r="B49" s="193" t="s">
        <v>349</v>
      </c>
      <c r="C49" s="193" t="s">
        <v>350</v>
      </c>
      <c r="D49" s="193" t="s">
        <v>424</v>
      </c>
      <c r="E49" s="193" t="s">
        <v>352</v>
      </c>
      <c r="F49" s="193" t="s">
        <v>353</v>
      </c>
      <c r="G49" s="185" t="s">
        <v>354</v>
      </c>
    </row>
    <row r="50" customFormat="false" ht="13.8" hidden="false" customHeight="false" outlineLevel="0" collapsed="false">
      <c r="A50" s="190" t="s">
        <v>75</v>
      </c>
      <c r="B50" s="190" t="s">
        <v>75</v>
      </c>
      <c r="C50" s="190" t="s">
        <v>75</v>
      </c>
      <c r="D50" s="190" t="s">
        <v>75</v>
      </c>
      <c r="E50" s="190" t="s">
        <v>75</v>
      </c>
      <c r="F50" s="190" t="s">
        <v>75</v>
      </c>
      <c r="G50" s="190" t="s">
        <v>75</v>
      </c>
    </row>
    <row r="51" customFormat="false" ht="13.8" hidden="false" customHeight="false" outlineLevel="0" collapsed="false">
      <c r="A51" s="199"/>
      <c r="B51" s="199"/>
      <c r="C51" s="199"/>
      <c r="D51" s="199"/>
      <c r="E51" s="199"/>
      <c r="F51" s="199"/>
      <c r="G51" s="199"/>
    </row>
    <row r="52" customFormat="false" ht="13.8" hidden="false" customHeight="false" outlineLevel="0" collapsed="false">
      <c r="A52" s="192" t="s">
        <v>326</v>
      </c>
      <c r="C52" s="199"/>
      <c r="D52" s="199"/>
      <c r="E52" s="199"/>
      <c r="F52" s="199"/>
      <c r="G52" s="199"/>
    </row>
    <row r="53" customFormat="false" ht="13.8" hidden="false" customHeight="false" outlineLevel="0" collapsed="false">
      <c r="A53" s="193" t="s">
        <v>327</v>
      </c>
      <c r="B53" s="193" t="s">
        <v>328</v>
      </c>
    </row>
    <row r="54" customFormat="false" ht="13.8" hidden="false" customHeight="false" outlineLevel="0" collapsed="false">
      <c r="A54" s="197" t="s">
        <v>355</v>
      </c>
      <c r="B54" s="175"/>
    </row>
    <row r="55" customFormat="false" ht="13.8" hidden="false" customHeight="false" outlineLevel="0" collapsed="false">
      <c r="A55" s="177" t="s">
        <v>349</v>
      </c>
      <c r="B55" s="190" t="s">
        <v>75</v>
      </c>
    </row>
    <row r="56" customFormat="false" ht="13.8" hidden="false" customHeight="false" outlineLevel="0" collapsed="false">
      <c r="A56" s="177" t="s">
        <v>350</v>
      </c>
      <c r="B56" s="190" t="s">
        <v>75</v>
      </c>
    </row>
    <row r="57" customFormat="false" ht="13.8" hidden="false" customHeight="false" outlineLevel="0" collapsed="false">
      <c r="A57" s="177" t="str">
        <f aca="false">D49</f>
        <v>Златоглазка</v>
      </c>
      <c r="B57" s="190" t="s">
        <v>75</v>
      </c>
    </row>
    <row r="58" customFormat="false" ht="13.8" hidden="false" customHeight="false" outlineLevel="0" collapsed="false">
      <c r="A58" s="177" t="str">
        <f aca="false">E49</f>
        <v>Комары</v>
      </c>
      <c r="B58" s="190" t="s">
        <v>75</v>
      </c>
    </row>
    <row r="59" customFormat="false" ht="13.8" hidden="false" customHeight="false" outlineLevel="0" collapsed="false">
      <c r="A59" s="177" t="str">
        <f aca="false">F49</f>
        <v>Осы</v>
      </c>
      <c r="B59" s="190" t="s">
        <v>75</v>
      </c>
    </row>
    <row r="60" customFormat="false" ht="13.8" hidden="false" customHeight="false" outlineLevel="0" collapsed="false">
      <c r="A60" s="177" t="str">
        <f aca="false">G49</f>
        <v>Пищевая моль</v>
      </c>
      <c r="B60" s="190" t="s">
        <v>75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201" t="s">
        <v>75</v>
      </c>
      <c r="B62" s="200"/>
      <c r="C62" s="200"/>
      <c r="D62" s="200"/>
      <c r="E62" s="200"/>
      <c r="F62" s="200"/>
      <c r="G62" s="175"/>
    </row>
    <row r="63" customFormat="false" ht="13.8" hidden="false" customHeight="false" outlineLevel="0" collapsed="false">
      <c r="A63" s="199"/>
      <c r="B63" s="199"/>
      <c r="C63" s="199"/>
      <c r="D63" s="199"/>
      <c r="E63" s="199"/>
      <c r="F63" s="199"/>
    </row>
    <row r="64" customFormat="false" ht="13.8" hidden="false" customHeight="false" outlineLevel="0" collapsed="false">
      <c r="A64" s="192" t="s">
        <v>335</v>
      </c>
    </row>
    <row r="65" customFormat="false" ht="13.8" hidden="false" customHeight="false" outlineLevel="0" collapsed="false">
      <c r="A65" s="197" t="s">
        <v>336</v>
      </c>
      <c r="B65" s="174"/>
      <c r="C65" s="174"/>
      <c r="D65" s="174"/>
      <c r="E65" s="174"/>
      <c r="F65" s="174"/>
      <c r="G65" s="175"/>
    </row>
    <row r="66" customFormat="false" ht="13.8" hidden="false" customHeight="false" outlineLevel="0" collapsed="false"/>
    <row r="67" customFormat="false" ht="13.8" hidden="false" customHeight="false" outlineLevel="0" collapsed="false">
      <c r="A67" s="184" t="s">
        <v>392</v>
      </c>
    </row>
    <row r="68" customFormat="false" ht="39.55" hidden="false" customHeight="true" outlineLevel="0" collapsed="false">
      <c r="A68" s="185" t="s">
        <v>363</v>
      </c>
      <c r="B68" s="185"/>
      <c r="C68" s="185" t="s">
        <v>364</v>
      </c>
      <c r="D68" s="185" t="s">
        <v>50</v>
      </c>
      <c r="E68" s="185" t="e">
        <f aca="false">#REF!</f>
        <v>#REF!</v>
      </c>
      <c r="F68" s="185"/>
      <c r="G68" s="185" t="s">
        <v>395</v>
      </c>
    </row>
    <row r="69" customFormat="false" ht="13.8" hidden="false" customHeight="true" outlineLevel="0" collapsed="false">
      <c r="A69" s="189" t="s">
        <v>367</v>
      </c>
      <c r="B69" s="189"/>
      <c r="C69" s="202" t="s">
        <v>75</v>
      </c>
      <c r="D69" s="189" t="s">
        <v>75</v>
      </c>
      <c r="E69" s="189" t="s">
        <v>75</v>
      </c>
      <c r="F69" s="189"/>
      <c r="G69" s="190" t="s">
        <v>75</v>
      </c>
    </row>
    <row r="70" customFormat="false" ht="13.8" hidden="false" customHeight="false" outlineLevel="0" collapsed="false">
      <c r="A70" s="189"/>
      <c r="B70" s="189"/>
      <c r="C70" s="203" t="s">
        <v>75</v>
      </c>
      <c r="D70" s="189"/>
      <c r="E70" s="189"/>
      <c r="F70" s="189"/>
      <c r="G70" s="190"/>
    </row>
    <row r="71" customFormat="false" ht="19.9" hidden="false" customHeight="true" outlineLevel="0" collapsed="false">
      <c r="A71" s="189" t="s">
        <v>371</v>
      </c>
      <c r="B71" s="189"/>
      <c r="C71" s="204" t="s">
        <v>37</v>
      </c>
      <c r="D71" s="205" t="s">
        <v>425</v>
      </c>
      <c r="E71" s="189" t="s">
        <v>32</v>
      </c>
      <c r="F71" s="189"/>
      <c r="G71" s="206" t="n">
        <v>6</v>
      </c>
    </row>
    <row r="72" customFormat="false" ht="28.6" hidden="false" customHeight="true" outlineLevel="0" collapsed="false">
      <c r="A72" s="189"/>
      <c r="B72" s="189"/>
      <c r="C72" s="207" t="s">
        <v>426</v>
      </c>
      <c r="D72" s="205"/>
      <c r="E72" s="189"/>
      <c r="F72" s="189"/>
      <c r="G72" s="206"/>
    </row>
    <row r="73" customFormat="false" ht="28.6" hidden="false" customHeight="true" outlineLevel="0" collapsed="false">
      <c r="A73" s="189"/>
      <c r="B73" s="189"/>
      <c r="C73" s="207" t="s">
        <v>36</v>
      </c>
      <c r="D73" s="205" t="str">
        <f aca="false">'Журн.расхода'!B9</f>
        <v>Ратобор-брикет от грызунов</v>
      </c>
      <c r="E73" s="208" t="str">
        <f aca="false">'Журн.расхода'!F9</f>
        <v>Бродифакум 0,005%</v>
      </c>
      <c r="F73" s="208"/>
      <c r="G73" s="206" t="n">
        <v>5</v>
      </c>
    </row>
    <row r="74" customFormat="false" ht="24.85" hidden="false" customHeight="true" outlineLevel="0" collapsed="false">
      <c r="A74" s="209" t="s">
        <v>356</v>
      </c>
      <c r="B74" s="209"/>
      <c r="C74" s="210" t="s">
        <v>75</v>
      </c>
      <c r="D74" s="189" t="s">
        <v>75</v>
      </c>
      <c r="E74" s="189" t="s">
        <v>75</v>
      </c>
      <c r="F74" s="189"/>
      <c r="G74" s="189" t="s">
        <v>75</v>
      </c>
    </row>
    <row r="75" customFormat="false" ht="13.8" hidden="false" customHeight="false" outlineLevel="0" collapsed="false">
      <c r="A75" s="211"/>
      <c r="B75" s="211"/>
      <c r="C75" s="212"/>
      <c r="D75" s="212"/>
      <c r="E75" s="212"/>
      <c r="F75" s="212"/>
      <c r="G75" s="212"/>
    </row>
    <row r="76" customFormat="false" ht="13.8" hidden="false" customHeight="false" outlineLevel="0" collapsed="false">
      <c r="A76" s="184" t="s">
        <v>393</v>
      </c>
      <c r="B76" s="213"/>
    </row>
    <row r="77" customFormat="false" ht="13.8" hidden="false" customHeight="false" outlineLevel="0" collapsed="false">
      <c r="A77" s="214" t="s">
        <v>380</v>
      </c>
      <c r="B77" s="174"/>
      <c r="C77" s="174"/>
      <c r="D77" s="174"/>
      <c r="E77" s="175"/>
      <c r="F77" s="190" t="s">
        <v>75</v>
      </c>
      <c r="G77" s="190"/>
    </row>
    <row r="78" customFormat="false" ht="13.8" hidden="false" customHeight="false" outlineLevel="0" collapsed="false">
      <c r="A78" s="214" t="s">
        <v>381</v>
      </c>
      <c r="B78" s="174"/>
      <c r="C78" s="174"/>
      <c r="D78" s="174"/>
      <c r="E78" s="175"/>
      <c r="F78" s="190" t="str">
        <f aca="false">F77</f>
        <v>-</v>
      </c>
      <c r="G78" s="190"/>
    </row>
    <row r="79" customFormat="false" ht="13.8" hidden="false" customHeight="false" outlineLevel="0" collapsed="false">
      <c r="A79" s="215" t="s">
        <v>382</v>
      </c>
      <c r="B79" s="216"/>
      <c r="C79" s="216"/>
      <c r="D79" s="216"/>
      <c r="E79" s="217"/>
      <c r="F79" s="190" t="s">
        <v>75</v>
      </c>
      <c r="G79" s="190"/>
    </row>
    <row r="80" customFormat="false" ht="13.8" hidden="false" customHeight="false" outlineLevel="0" collapsed="false">
      <c r="A80" s="214" t="s">
        <v>383</v>
      </c>
      <c r="B80" s="174"/>
      <c r="C80" s="174"/>
      <c r="D80" s="174"/>
      <c r="E80" s="175"/>
      <c r="F80" s="186" t="s">
        <v>384</v>
      </c>
      <c r="G80" s="186"/>
    </row>
    <row r="81" customFormat="false" ht="13.8" hidden="false" customHeight="false" outlineLevel="0" collapsed="false"/>
    <row r="82" customFormat="false" ht="13.8" hidden="false" customHeight="false" outlineLevel="0" collapsed="false">
      <c r="A82" s="184" t="s">
        <v>394</v>
      </c>
    </row>
    <row r="83" customFormat="false" ht="37.3" hidden="false" customHeight="true" outlineLevel="0" collapsed="false">
      <c r="A83" s="218" t="s">
        <v>386</v>
      </c>
      <c r="B83" s="218"/>
      <c r="C83" s="218"/>
      <c r="D83" s="218"/>
      <c r="E83" s="218"/>
      <c r="F83" s="218"/>
      <c r="G83" s="218"/>
    </row>
    <row r="84" customFormat="false" ht="13.8" hidden="false" customHeight="true" outlineLevel="0" collapsed="false">
      <c r="A84" s="219" t="s">
        <v>387</v>
      </c>
      <c r="B84" s="220"/>
      <c r="C84" s="220"/>
      <c r="D84" s="220" t="s">
        <v>388</v>
      </c>
      <c r="E84" s="220"/>
      <c r="F84" s="220"/>
      <c r="G84" s="220"/>
    </row>
    <row r="85" customFormat="false" ht="13.8" hidden="false" customHeight="false" outlineLevel="0" collapsed="false">
      <c r="A85" s="219"/>
      <c r="B85" s="219"/>
      <c r="C85" s="220"/>
      <c r="D85" s="220"/>
      <c r="E85" s="220"/>
      <c r="F85" s="220"/>
      <c r="G85" s="220"/>
    </row>
  </sheetData>
  <mergeCells count="43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3"/>
    <mergeCell ref="D71:D72"/>
    <mergeCell ref="E71:F72"/>
    <mergeCell ref="G71:G72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6" activeCellId="1" sqref="H18:H19 B6"/>
    </sheetView>
  </sheetViews>
  <sheetFormatPr defaultColWidth="10.39453125" defaultRowHeight="13.8" zeroHeight="false" outlineLevelRow="0" outlineLevelCol="0"/>
  <cols>
    <col collapsed="false" customWidth="true" hidden="false" outlineLevel="0" max="1" min="1" style="0" width="30.61"/>
    <col collapsed="false" customWidth="true" hidden="false" outlineLevel="0" max="2" min="2" style="0" width="22.6"/>
    <col collapsed="false" customWidth="true" hidden="false" outlineLevel="0" max="3" min="3" style="0" width="24.27"/>
    <col collapsed="false" customWidth="true" hidden="false" outlineLevel="0" max="4" min="4" style="0" width="16.25"/>
    <col collapsed="false" customWidth="true" hidden="false" outlineLevel="0" max="5" min="5" style="0" width="19.86"/>
    <col collapsed="false" customWidth="true" hidden="false" outlineLevel="0" max="7" min="7" style="0" width="20.64"/>
  </cols>
  <sheetData>
    <row r="1" customFormat="false" ht="13.8" hidden="false" customHeight="true" outlineLevel="0" collapsed="false">
      <c r="A1" s="171" t="s">
        <v>0</v>
      </c>
      <c r="B1" s="171"/>
      <c r="C1" s="171"/>
      <c r="D1" s="171"/>
      <c r="E1" s="171"/>
      <c r="F1" s="171"/>
      <c r="G1" s="171"/>
    </row>
    <row r="2" customFormat="false" ht="24.85" hidden="false" customHeight="true" outlineLevel="0" collapsed="false">
      <c r="A2" s="172" t="s">
        <v>3</v>
      </c>
      <c r="B2" s="172"/>
      <c r="C2" s="173" t="n">
        <v>89379676209</v>
      </c>
      <c r="D2" s="173"/>
      <c r="E2" s="173"/>
      <c r="F2" s="174"/>
      <c r="G2" s="175"/>
    </row>
    <row r="3" customFormat="false" ht="24.85" hidden="false" customHeight="true" outlineLevel="0" collapsed="false">
      <c r="A3" s="176" t="s">
        <v>310</v>
      </c>
      <c r="B3" s="177" t="s">
        <v>421</v>
      </c>
      <c r="C3" s="177"/>
      <c r="D3" s="178" t="s">
        <v>312</v>
      </c>
      <c r="E3" s="178"/>
      <c r="F3" s="179" t="s">
        <v>8</v>
      </c>
      <c r="G3" s="179"/>
    </row>
    <row r="4" customFormat="false" ht="24.85" hidden="false" customHeight="true" outlineLevel="0" collapsed="false">
      <c r="A4" s="176" t="s">
        <v>313</v>
      </c>
      <c r="B4" s="180" t="s">
        <v>55</v>
      </c>
      <c r="C4" s="180"/>
      <c r="D4" s="181" t="s">
        <v>267</v>
      </c>
      <c r="E4" s="181"/>
      <c r="F4" s="180" t="s">
        <v>422</v>
      </c>
      <c r="G4" s="180"/>
    </row>
    <row r="5" customFormat="false" ht="13.8" hidden="false" customHeight="false" outlineLevel="0" collapsed="false">
      <c r="A5" s="182" t="s">
        <v>314</v>
      </c>
      <c r="B5" s="183" t="n">
        <f aca="false">'Журн.расхода'!A16</f>
        <v>45587</v>
      </c>
      <c r="C5" s="174"/>
      <c r="D5" s="174"/>
      <c r="E5" s="174"/>
      <c r="F5" s="174"/>
      <c r="G5" s="175"/>
    </row>
    <row r="7" customFormat="false" ht="13.8" hidden="false" customHeight="true" outlineLevel="0" collapsed="false">
      <c r="A7" s="171" t="s">
        <v>315</v>
      </c>
      <c r="B7" s="171"/>
      <c r="C7" s="171"/>
      <c r="D7" s="171"/>
      <c r="E7" s="171"/>
      <c r="F7" s="171"/>
      <c r="G7" s="171"/>
    </row>
    <row r="8" customFormat="false" ht="13.8" hidden="false" customHeight="true" outlineLevel="0" collapsed="false"/>
    <row r="9" customFormat="false" ht="13.8" hidden="false" customHeight="true" outlineLevel="0" collapsed="false">
      <c r="A9" s="184" t="s">
        <v>316</v>
      </c>
      <c r="B9" s="184"/>
    </row>
    <row r="10" customFormat="false" ht="50.95" hidden="false" customHeight="true" outlineLevel="0" collapsed="false">
      <c r="A10" s="184" t="s">
        <v>317</v>
      </c>
    </row>
    <row r="11" customFormat="false" ht="44" hidden="false" customHeight="true" outlineLevel="0" collapsed="false">
      <c r="A11" s="185" t="s">
        <v>318</v>
      </c>
      <c r="B11" s="185" t="s">
        <v>319</v>
      </c>
      <c r="C11" s="185" t="s">
        <v>320</v>
      </c>
      <c r="D11" s="185" t="s">
        <v>321</v>
      </c>
      <c r="E11" s="185" t="s">
        <v>322</v>
      </c>
      <c r="F11" s="185" t="s">
        <v>323</v>
      </c>
      <c r="G11" s="185"/>
    </row>
    <row r="12" customFormat="false" ht="13.8" hidden="false" customHeight="false" outlineLevel="0" collapsed="false">
      <c r="A12" s="186" t="s">
        <v>75</v>
      </c>
      <c r="B12" s="186" t="s">
        <v>75</v>
      </c>
      <c r="C12" s="186" t="s">
        <v>75</v>
      </c>
      <c r="D12" s="186" t="s">
        <v>75</v>
      </c>
      <c r="E12" s="187" t="s">
        <v>75</v>
      </c>
      <c r="F12" s="186" t="s">
        <v>75</v>
      </c>
      <c r="G12" s="186"/>
    </row>
    <row r="13" customFormat="false" ht="13.8" hidden="false" customHeight="true" outlineLevel="0" collapsed="false"/>
    <row r="14" customFormat="false" ht="50.95" hidden="false" customHeight="true" outlineLevel="0" collapsed="false">
      <c r="A14" s="184" t="s">
        <v>324</v>
      </c>
      <c r="B14" s="184"/>
      <c r="C14" s="184"/>
    </row>
    <row r="15" customFormat="false" ht="39.55" hidden="false" customHeight="true" outlineLevel="0" collapsed="false">
      <c r="A15" s="188" t="s">
        <v>318</v>
      </c>
      <c r="B15" s="185" t="s">
        <v>319</v>
      </c>
      <c r="C15" s="185" t="s">
        <v>320</v>
      </c>
      <c r="D15" s="185" t="s">
        <v>321</v>
      </c>
      <c r="E15" s="185" t="s">
        <v>322</v>
      </c>
      <c r="F15" s="185" t="s">
        <v>323</v>
      </c>
      <c r="G15" s="185"/>
    </row>
    <row r="16" customFormat="false" ht="13.8" hidden="false" customHeight="true" outlineLevel="0" collapsed="false">
      <c r="A16" s="189" t="s">
        <v>423</v>
      </c>
      <c r="B16" s="190" t="s">
        <v>75</v>
      </c>
      <c r="C16" s="189" t="s">
        <v>75</v>
      </c>
      <c r="D16" s="190" t="s">
        <v>75</v>
      </c>
      <c r="E16" s="191" t="s">
        <v>75</v>
      </c>
      <c r="F16" s="190" t="s">
        <v>75</v>
      </c>
      <c r="G16" s="190"/>
    </row>
    <row r="18" customFormat="false" ht="13.8" hidden="false" customHeight="true" outlineLevel="0" collapsed="false">
      <c r="A18" s="192" t="s">
        <v>326</v>
      </c>
    </row>
    <row r="19" customFormat="false" ht="13.8" hidden="false" customHeight="false" outlineLevel="0" collapsed="false">
      <c r="A19" s="193" t="s">
        <v>327</v>
      </c>
      <c r="B19" s="193" t="s">
        <v>328</v>
      </c>
    </row>
    <row r="20" customFormat="false" ht="13.8" hidden="false" customHeight="false" outlineLevel="0" collapsed="false">
      <c r="A20" s="194" t="s">
        <v>329</v>
      </c>
      <c r="B20" s="194"/>
    </row>
    <row r="21" customFormat="false" ht="24.85" hidden="false" customHeight="true" outlineLevel="0" collapsed="false">
      <c r="A21" s="177" t="s">
        <v>330</v>
      </c>
      <c r="B21" s="190" t="s">
        <v>75</v>
      </c>
    </row>
    <row r="22" customFormat="false" ht="13.8" hidden="false" customHeight="true" outlineLevel="0" collapsed="false">
      <c r="A22" s="177" t="s">
        <v>331</v>
      </c>
      <c r="B22" s="190" t="str">
        <f aca="false">B21</f>
        <v>-</v>
      </c>
    </row>
    <row r="23" customFormat="false" ht="13.8" hidden="false" customHeight="true" outlineLevel="0" collapsed="false"/>
    <row r="24" customFormat="false" ht="13.8" hidden="false" customHeight="true" outlineLevel="0" collapsed="false">
      <c r="A24" s="195" t="s">
        <v>332</v>
      </c>
      <c r="B24" s="174"/>
      <c r="C24" s="174"/>
      <c r="D24" s="174"/>
      <c r="E24" s="175"/>
      <c r="F24" s="196" t="s">
        <v>75</v>
      </c>
      <c r="G24" s="196"/>
    </row>
    <row r="25" customFormat="false" ht="14.15" hidden="false" customHeight="true" outlineLevel="0" collapsed="false">
      <c r="A25" s="195" t="s">
        <v>333</v>
      </c>
      <c r="B25" s="174"/>
      <c r="C25" s="174"/>
      <c r="D25" s="174"/>
      <c r="E25" s="175"/>
      <c r="F25" s="190" t="s">
        <v>75</v>
      </c>
      <c r="G25" s="190"/>
    </row>
    <row r="26" customFormat="false" ht="13.8" hidden="false" customHeight="true" outlineLevel="0" collapsed="false">
      <c r="A26" s="195" t="s">
        <v>334</v>
      </c>
      <c r="B26" s="174"/>
      <c r="C26" s="174"/>
      <c r="D26" s="174"/>
      <c r="E26" s="175"/>
      <c r="F26" s="190" t="s">
        <v>75</v>
      </c>
      <c r="G26" s="190"/>
    </row>
    <row r="27" customFormat="false" ht="13.8" hidden="false" customHeight="false" outlineLevel="0" collapsed="false">
      <c r="A27" s="195" t="s">
        <v>325</v>
      </c>
      <c r="B27" s="174"/>
      <c r="C27" s="174"/>
      <c r="D27" s="174"/>
      <c r="E27" s="175"/>
      <c r="F27" s="190" t="str">
        <f aca="false">F16</f>
        <v>-</v>
      </c>
      <c r="G27" s="190"/>
    </row>
    <row r="28" customFormat="false" ht="13.8" hidden="false" customHeight="true" outlineLevel="0" collapsed="false">
      <c r="A28" s="192" t="s">
        <v>335</v>
      </c>
    </row>
    <row r="29" customFormat="false" ht="13.8" hidden="false" customHeight="false" outlineLevel="0" collapsed="false">
      <c r="A29" s="197" t="s">
        <v>336</v>
      </c>
      <c r="B29" s="174"/>
      <c r="C29" s="174"/>
      <c r="D29" s="174"/>
      <c r="E29" s="174"/>
      <c r="F29" s="174"/>
      <c r="G29" s="175"/>
    </row>
    <row r="31" customFormat="false" ht="13.8" hidden="false" customHeight="true" outlineLevel="0" collapsed="false">
      <c r="A31" s="184" t="s">
        <v>337</v>
      </c>
    </row>
    <row r="32" customFormat="false" ht="39.55" hidden="false" customHeight="true" outlineLevel="0" collapsed="false">
      <c r="A32" s="188" t="s">
        <v>318</v>
      </c>
      <c r="B32" s="185" t="s">
        <v>319</v>
      </c>
      <c r="C32" s="185" t="s">
        <v>320</v>
      </c>
      <c r="D32" s="185" t="s">
        <v>321</v>
      </c>
      <c r="E32" s="185" t="s">
        <v>322</v>
      </c>
      <c r="F32" s="185" t="s">
        <v>323</v>
      </c>
      <c r="G32" s="185"/>
    </row>
    <row r="33" customFormat="false" ht="24.85" hidden="false" customHeight="true" outlineLevel="0" collapsed="false">
      <c r="A33" s="186" t="s">
        <v>75</v>
      </c>
      <c r="B33" s="186" t="s">
        <v>75</v>
      </c>
      <c r="C33" s="186" t="s">
        <v>75</v>
      </c>
      <c r="D33" s="186" t="s">
        <v>75</v>
      </c>
      <c r="E33" s="187" t="s">
        <v>75</v>
      </c>
      <c r="F33" s="186" t="s">
        <v>75</v>
      </c>
      <c r="G33" s="186"/>
    </row>
    <row r="35" customFormat="false" ht="13.8" hidden="false" customHeight="false" outlineLevel="0" collapsed="false">
      <c r="A35" s="192" t="s">
        <v>326</v>
      </c>
    </row>
    <row r="36" customFormat="false" ht="13.8" hidden="false" customHeight="false" outlineLevel="0" collapsed="false">
      <c r="A36" s="193" t="s">
        <v>327</v>
      </c>
      <c r="B36" s="193" t="s">
        <v>328</v>
      </c>
    </row>
    <row r="37" customFormat="false" ht="13.8" hidden="false" customHeight="false" outlineLevel="0" collapsed="false">
      <c r="A37" s="177" t="s">
        <v>345</v>
      </c>
      <c r="B37" s="177"/>
    </row>
    <row r="38" customFormat="false" ht="13.8" hidden="false" customHeight="false" outlineLevel="0" collapsed="false">
      <c r="A38" s="177" t="s">
        <v>389</v>
      </c>
      <c r="B38" s="190" t="s">
        <v>75</v>
      </c>
    </row>
    <row r="39" customFormat="false" ht="13.8" hidden="false" customHeight="false" outlineLevel="0" collapsed="false">
      <c r="A39" s="177" t="s">
        <v>340</v>
      </c>
      <c r="B39" s="190" t="s">
        <v>75</v>
      </c>
      <c r="C39" s="198"/>
      <c r="D39" s="198"/>
      <c r="E39" s="198"/>
      <c r="F39" s="198"/>
      <c r="G39" s="198"/>
    </row>
    <row r="40" customFormat="false" ht="13.8" hidden="false" customHeight="false" outlineLevel="0" collapsed="false">
      <c r="A40" s="177" t="s">
        <v>341</v>
      </c>
      <c r="B40" s="190" t="s">
        <v>75</v>
      </c>
      <c r="C40" s="199"/>
      <c r="D40" s="199"/>
      <c r="E40" s="199"/>
      <c r="F40" s="199"/>
    </row>
    <row r="41" customFormat="false" ht="13.8" hidden="false" customHeight="true" outlineLevel="0" collapsed="false">
      <c r="A41" s="177" t="s">
        <v>331</v>
      </c>
      <c r="B41" s="190" t="s">
        <v>75</v>
      </c>
      <c r="C41" s="199"/>
      <c r="D41" s="199"/>
      <c r="E41" s="199"/>
      <c r="F41" s="199"/>
    </row>
    <row r="42" customFormat="false" ht="13.8" hidden="false" customHeight="true" outlineLevel="0" collapsed="false">
      <c r="A42" s="174"/>
      <c r="B42" s="200"/>
      <c r="C42" s="199"/>
      <c r="D42" s="199"/>
      <c r="E42" s="199"/>
      <c r="F42" s="199"/>
    </row>
    <row r="43" customFormat="false" ht="13.8" hidden="false" customHeight="true" outlineLevel="0" collapsed="false">
      <c r="A43" s="201" t="s">
        <v>75</v>
      </c>
      <c r="B43" s="200"/>
      <c r="C43" s="200"/>
      <c r="D43" s="200"/>
      <c r="E43" s="200"/>
      <c r="F43" s="200"/>
      <c r="G43" s="175"/>
    </row>
    <row r="44" customFormat="false" ht="13.8" hidden="false" customHeight="true" outlineLevel="0" collapsed="false">
      <c r="A44" s="199"/>
      <c r="B44" s="199"/>
      <c r="C44" s="199"/>
      <c r="D44" s="199"/>
      <c r="E44" s="199"/>
      <c r="F44" s="199"/>
    </row>
    <row r="45" customFormat="false" ht="13.8" hidden="false" customHeight="false" outlineLevel="0" collapsed="false">
      <c r="A45" s="192" t="s">
        <v>335</v>
      </c>
    </row>
    <row r="46" customFormat="false" ht="13.8" hidden="false" customHeight="false" outlineLevel="0" collapsed="false">
      <c r="A46" s="197" t="s">
        <v>336</v>
      </c>
      <c r="B46" s="174"/>
      <c r="C46" s="174"/>
      <c r="D46" s="174"/>
      <c r="E46" s="174"/>
      <c r="F46" s="174"/>
      <c r="G46" s="175"/>
    </row>
    <row r="47" customFormat="false" ht="13.8" hidden="false" customHeight="true" outlineLevel="0" collapsed="false"/>
    <row r="48" customFormat="false" ht="13.8" hidden="false" customHeight="false" outlineLevel="0" collapsed="false">
      <c r="A48" s="184" t="s">
        <v>347</v>
      </c>
    </row>
    <row r="49" customFormat="false" ht="13.8" hidden="false" customHeight="true" outlineLevel="0" collapsed="false">
      <c r="A49" s="193" t="s">
        <v>348</v>
      </c>
      <c r="B49" s="193" t="s">
        <v>349</v>
      </c>
      <c r="C49" s="193" t="s">
        <v>350</v>
      </c>
      <c r="D49" s="193" t="s">
        <v>424</v>
      </c>
      <c r="E49" s="193" t="s">
        <v>352</v>
      </c>
      <c r="F49" s="193" t="s">
        <v>353</v>
      </c>
      <c r="G49" s="185" t="s">
        <v>354</v>
      </c>
    </row>
    <row r="50" customFormat="false" ht="13.8" hidden="false" customHeight="false" outlineLevel="0" collapsed="false">
      <c r="A50" s="190" t="s">
        <v>75</v>
      </c>
      <c r="B50" s="190" t="s">
        <v>75</v>
      </c>
      <c r="C50" s="190" t="s">
        <v>75</v>
      </c>
      <c r="D50" s="190" t="s">
        <v>75</v>
      </c>
      <c r="E50" s="190" t="s">
        <v>75</v>
      </c>
      <c r="F50" s="190" t="s">
        <v>75</v>
      </c>
      <c r="G50" s="190" t="s">
        <v>75</v>
      </c>
    </row>
    <row r="51" customFormat="false" ht="13.8" hidden="false" customHeight="false" outlineLevel="0" collapsed="false">
      <c r="A51" s="199"/>
      <c r="B51" s="199"/>
      <c r="C51" s="199"/>
      <c r="D51" s="199"/>
      <c r="E51" s="199"/>
      <c r="F51" s="199"/>
      <c r="G51" s="199"/>
    </row>
    <row r="52" customFormat="false" ht="13.8" hidden="false" customHeight="false" outlineLevel="0" collapsed="false">
      <c r="A52" s="192" t="s">
        <v>326</v>
      </c>
      <c r="C52" s="199"/>
      <c r="D52" s="199"/>
      <c r="E52" s="199"/>
      <c r="F52" s="199"/>
      <c r="G52" s="199"/>
    </row>
    <row r="53" customFormat="false" ht="13.8" hidden="false" customHeight="false" outlineLevel="0" collapsed="false">
      <c r="A53" s="193" t="s">
        <v>327</v>
      </c>
      <c r="B53" s="193" t="s">
        <v>328</v>
      </c>
    </row>
    <row r="54" customFormat="false" ht="13.8" hidden="false" customHeight="false" outlineLevel="0" collapsed="false">
      <c r="A54" s="197" t="s">
        <v>355</v>
      </c>
      <c r="B54" s="175"/>
    </row>
    <row r="55" customFormat="false" ht="13.8" hidden="false" customHeight="false" outlineLevel="0" collapsed="false">
      <c r="A55" s="177" t="s">
        <v>349</v>
      </c>
      <c r="B55" s="190" t="s">
        <v>75</v>
      </c>
    </row>
    <row r="56" customFormat="false" ht="13.8" hidden="false" customHeight="true" outlineLevel="0" collapsed="false">
      <c r="A56" s="177" t="s">
        <v>350</v>
      </c>
      <c r="B56" s="190" t="s">
        <v>75</v>
      </c>
    </row>
    <row r="57" customFormat="false" ht="13.8" hidden="false" customHeight="true" outlineLevel="0" collapsed="false">
      <c r="A57" s="177" t="str">
        <f aca="false">D49</f>
        <v>Златоглазка</v>
      </c>
      <c r="B57" s="190" t="s">
        <v>75</v>
      </c>
    </row>
    <row r="58" customFormat="false" ht="13.8" hidden="false" customHeight="true" outlineLevel="0" collapsed="false">
      <c r="A58" s="177" t="str">
        <f aca="false">E49</f>
        <v>Комары</v>
      </c>
      <c r="B58" s="190" t="s">
        <v>75</v>
      </c>
    </row>
    <row r="59" customFormat="false" ht="13.8" hidden="false" customHeight="false" outlineLevel="0" collapsed="false">
      <c r="A59" s="177" t="str">
        <f aca="false">F49</f>
        <v>Осы</v>
      </c>
      <c r="B59" s="190" t="s">
        <v>75</v>
      </c>
    </row>
    <row r="60" customFormat="false" ht="13.8" hidden="false" customHeight="false" outlineLevel="0" collapsed="false">
      <c r="A60" s="177" t="str">
        <f aca="false">G49</f>
        <v>Пищевая моль</v>
      </c>
      <c r="B60" s="190" t="s">
        <v>75</v>
      </c>
    </row>
    <row r="61" customFormat="false" ht="13.8" hidden="false" customHeight="true" outlineLevel="0" collapsed="false"/>
    <row r="62" customFormat="false" ht="13.8" hidden="false" customHeight="false" outlineLevel="0" collapsed="false">
      <c r="A62" s="201" t="s">
        <v>75</v>
      </c>
      <c r="B62" s="200"/>
      <c r="C62" s="200"/>
      <c r="D62" s="200"/>
      <c r="E62" s="200"/>
      <c r="F62" s="200"/>
      <c r="G62" s="175"/>
    </row>
    <row r="63" customFormat="false" ht="13.8" hidden="false" customHeight="false" outlineLevel="0" collapsed="false">
      <c r="A63" s="199"/>
      <c r="B63" s="199"/>
      <c r="C63" s="199"/>
      <c r="D63" s="199"/>
      <c r="E63" s="199"/>
      <c r="F63" s="199"/>
    </row>
    <row r="64" customFormat="false" ht="13.8" hidden="false" customHeight="false" outlineLevel="0" collapsed="false">
      <c r="A64" s="192" t="s">
        <v>335</v>
      </c>
    </row>
    <row r="65" customFormat="false" ht="13.8" hidden="false" customHeight="false" outlineLevel="0" collapsed="false">
      <c r="A65" s="197" t="s">
        <v>336</v>
      </c>
      <c r="B65" s="174"/>
      <c r="C65" s="174"/>
      <c r="D65" s="174"/>
      <c r="E65" s="174"/>
      <c r="F65" s="174"/>
      <c r="G65" s="175"/>
    </row>
    <row r="67" customFormat="false" ht="13.8" hidden="false" customHeight="false" outlineLevel="0" collapsed="false">
      <c r="A67" s="184" t="s">
        <v>392</v>
      </c>
    </row>
    <row r="68" customFormat="false" ht="26.85" hidden="false" customHeight="true" outlineLevel="0" collapsed="false">
      <c r="A68" s="185" t="s">
        <v>363</v>
      </c>
      <c r="B68" s="185"/>
      <c r="C68" s="185" t="s">
        <v>364</v>
      </c>
      <c r="D68" s="185" t="s">
        <v>50</v>
      </c>
      <c r="E68" s="185" t="e">
        <f aca="false">#REF!</f>
        <v>#REF!</v>
      </c>
      <c r="F68" s="185"/>
      <c r="G68" s="185" t="s">
        <v>395</v>
      </c>
    </row>
    <row r="69" customFormat="false" ht="14.15" hidden="false" customHeight="true" outlineLevel="0" collapsed="false">
      <c r="A69" s="189" t="s">
        <v>367</v>
      </c>
      <c r="B69" s="189"/>
      <c r="C69" s="202" t="s">
        <v>75</v>
      </c>
      <c r="D69" s="189" t="s">
        <v>75</v>
      </c>
      <c r="E69" s="189" t="s">
        <v>75</v>
      </c>
      <c r="F69" s="189"/>
      <c r="G69" s="190" t="s">
        <v>75</v>
      </c>
    </row>
    <row r="70" customFormat="false" ht="14.15" hidden="false" customHeight="false" outlineLevel="0" collapsed="false">
      <c r="A70" s="189"/>
      <c r="B70" s="189"/>
      <c r="C70" s="203" t="s">
        <v>75</v>
      </c>
      <c r="D70" s="189"/>
      <c r="E70" s="189"/>
      <c r="F70" s="189"/>
      <c r="G70" s="190"/>
    </row>
    <row r="71" customFormat="false" ht="13.8" hidden="false" customHeight="true" outlineLevel="0" collapsed="false">
      <c r="A71" s="189" t="s">
        <v>371</v>
      </c>
      <c r="B71" s="189"/>
      <c r="C71" s="204" t="s">
        <v>37</v>
      </c>
      <c r="D71" s="205" t="s">
        <v>425</v>
      </c>
      <c r="E71" s="189" t="s">
        <v>32</v>
      </c>
      <c r="F71" s="189"/>
      <c r="G71" s="206" t="n">
        <v>6</v>
      </c>
    </row>
    <row r="72" customFormat="false" ht="13.8" hidden="false" customHeight="true" outlineLevel="0" collapsed="false">
      <c r="A72" s="189"/>
      <c r="B72" s="189"/>
      <c r="C72" s="207" t="s">
        <v>426</v>
      </c>
      <c r="D72" s="205"/>
      <c r="E72" s="189"/>
      <c r="F72" s="189"/>
      <c r="G72" s="206"/>
    </row>
    <row r="73" customFormat="false" ht="32.3" hidden="false" customHeight="true" outlineLevel="0" collapsed="false">
      <c r="A73" s="189"/>
      <c r="B73" s="189"/>
      <c r="C73" s="207" t="s">
        <v>36</v>
      </c>
      <c r="D73" s="205" t="str">
        <f aca="false">'Журн.расхода'!B9</f>
        <v>Ратобор-брикет от грызунов</v>
      </c>
      <c r="E73" s="208" t="str">
        <f aca="false">'Журн.расхода'!F9</f>
        <v>Бродифакум 0,005%</v>
      </c>
      <c r="F73" s="208"/>
      <c r="G73" s="206" t="n">
        <v>5</v>
      </c>
    </row>
    <row r="74" customFormat="false" ht="50.95" hidden="false" customHeight="true" outlineLevel="0" collapsed="false">
      <c r="A74" s="209" t="s">
        <v>356</v>
      </c>
      <c r="B74" s="209"/>
      <c r="C74" s="210" t="s">
        <v>75</v>
      </c>
      <c r="D74" s="189" t="s">
        <v>75</v>
      </c>
      <c r="E74" s="189" t="s">
        <v>75</v>
      </c>
      <c r="F74" s="189"/>
      <c r="G74" s="189" t="s">
        <v>75</v>
      </c>
    </row>
    <row r="75" customFormat="false" ht="13.8" hidden="false" customHeight="true" outlineLevel="0" collapsed="false">
      <c r="A75" s="211"/>
      <c r="B75" s="211"/>
      <c r="C75" s="212"/>
      <c r="D75" s="212"/>
      <c r="E75" s="212"/>
      <c r="F75" s="212"/>
      <c r="G75" s="212"/>
    </row>
    <row r="76" customFormat="false" ht="13.8" hidden="false" customHeight="false" outlineLevel="0" collapsed="false">
      <c r="A76" s="184" t="s">
        <v>393</v>
      </c>
      <c r="B76" s="213"/>
    </row>
    <row r="77" customFormat="false" ht="13.8" hidden="false" customHeight="true" outlineLevel="0" collapsed="false">
      <c r="A77" s="214" t="s">
        <v>380</v>
      </c>
      <c r="B77" s="174"/>
      <c r="C77" s="174"/>
      <c r="D77" s="174"/>
      <c r="E77" s="175"/>
      <c r="F77" s="190" t="s">
        <v>75</v>
      </c>
      <c r="G77" s="190"/>
    </row>
    <row r="78" customFormat="false" ht="13.8" hidden="false" customHeight="false" outlineLevel="0" collapsed="false">
      <c r="A78" s="214" t="s">
        <v>381</v>
      </c>
      <c r="B78" s="174"/>
      <c r="C78" s="174"/>
      <c r="D78" s="174"/>
      <c r="E78" s="175"/>
      <c r="F78" s="190" t="str">
        <f aca="false">F77</f>
        <v>-</v>
      </c>
      <c r="G78" s="190"/>
    </row>
    <row r="79" customFormat="false" ht="24.85" hidden="false" customHeight="true" outlineLevel="0" collapsed="false">
      <c r="A79" s="215" t="s">
        <v>382</v>
      </c>
      <c r="B79" s="216"/>
      <c r="C79" s="216"/>
      <c r="D79" s="216"/>
      <c r="E79" s="217"/>
      <c r="F79" s="190" t="s">
        <v>75</v>
      </c>
      <c r="G79" s="190"/>
    </row>
    <row r="80" customFormat="false" ht="13.8" hidden="false" customHeight="true" outlineLevel="0" collapsed="false">
      <c r="A80" s="214" t="s">
        <v>383</v>
      </c>
      <c r="B80" s="174"/>
      <c r="C80" s="174"/>
      <c r="D80" s="174"/>
      <c r="E80" s="175"/>
      <c r="F80" s="186" t="s">
        <v>384</v>
      </c>
      <c r="G80" s="186"/>
    </row>
    <row r="82" customFormat="false" ht="13.8" hidden="false" customHeight="true" outlineLevel="0" collapsed="false">
      <c r="A82" s="184" t="s">
        <v>394</v>
      </c>
    </row>
    <row r="83" customFormat="false" ht="26.85" hidden="false" customHeight="true" outlineLevel="0" collapsed="false">
      <c r="A83" s="218" t="s">
        <v>386</v>
      </c>
      <c r="B83" s="218"/>
      <c r="C83" s="218"/>
      <c r="D83" s="218"/>
      <c r="E83" s="218"/>
      <c r="F83" s="218"/>
      <c r="G83" s="218"/>
    </row>
    <row r="84" customFormat="false" ht="13.8" hidden="false" customHeight="true" outlineLevel="0" collapsed="false">
      <c r="A84" s="219" t="s">
        <v>387</v>
      </c>
      <c r="B84" s="220"/>
      <c r="C84" s="220"/>
      <c r="D84" s="220" t="s">
        <v>388</v>
      </c>
      <c r="E84" s="220"/>
      <c r="F84" s="220"/>
      <c r="G84" s="220"/>
    </row>
    <row r="85" customFormat="false" ht="13.8" hidden="false" customHeight="false" outlineLevel="0" collapsed="false">
      <c r="A85" s="219"/>
      <c r="B85" s="219"/>
      <c r="C85" s="220"/>
      <c r="D85" s="220"/>
      <c r="E85" s="220"/>
      <c r="F85" s="220"/>
      <c r="G85" s="220"/>
    </row>
    <row r="86" customFormat="false" ht="13.8" hidden="false" customHeight="true" outlineLevel="0" collapsed="false"/>
    <row r="88" customFormat="false" ht="13.8" hidden="false" customHeight="true" outlineLevel="0" collapsed="false"/>
    <row r="89" customFormat="false" ht="24.85" hidden="false" customHeight="true" outlineLevel="0" collapsed="false"/>
    <row r="90" customFormat="false" ht="13.8" hidden="false" customHeight="true" outlineLevel="0" collapsed="false"/>
    <row r="91" customFormat="false" ht="13.8" hidden="false" customHeight="true" outlineLevel="0" collapsed="false"/>
    <row r="92" customFormat="false" ht="13.8" hidden="false" customHeight="true" outlineLevel="0" collapsed="false"/>
    <row r="93" customFormat="false" ht="13.8" hidden="false" customHeight="true" outlineLevel="0" collapsed="false"/>
    <row r="94" customFormat="false" ht="37.3" hidden="false" customHeight="true" outlineLevel="0" collapsed="false"/>
    <row r="95" customFormat="false" ht="13.8" hidden="false" customHeight="true" outlineLevel="0" collapsed="false"/>
  </sheetData>
  <mergeCells count="43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3"/>
    <mergeCell ref="D71:D72"/>
    <mergeCell ref="E71:F72"/>
    <mergeCell ref="G71:G72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6" colorId="64" zoomScale="100" zoomScaleNormal="100" zoomScalePageLayoutView="100" workbookViewId="0">
      <selection pane="topLeft" activeCell="C53" activeCellId="1" sqref="H18:H19 C53"/>
    </sheetView>
  </sheetViews>
  <sheetFormatPr defaultColWidth="10.484375" defaultRowHeight="12.8" zeroHeight="false" outlineLevelRow="0" outlineLevelCol="0"/>
  <cols>
    <col collapsed="false" customWidth="true" hidden="false" outlineLevel="0" max="1" min="1" style="0" width="23"/>
    <col collapsed="false" customWidth="true" hidden="false" outlineLevel="0" max="2" min="2" style="0" width="20.9"/>
    <col collapsed="false" customWidth="true" hidden="false" outlineLevel="0" max="3" min="3" style="0" width="27.44"/>
    <col collapsed="false" customWidth="true" hidden="false" outlineLevel="0" max="4" min="4" style="0" width="18.79"/>
    <col collapsed="false" customWidth="true" hidden="false" outlineLevel="0" max="5" min="5" style="0" width="19.2"/>
    <col collapsed="false" customWidth="true" hidden="false" outlineLevel="0" max="7" min="7" style="0" width="13.5"/>
  </cols>
  <sheetData>
    <row r="1" customFormat="false" ht="13.8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24.85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24.85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24.85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v>45596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8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8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8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50.9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8" hidden="false" customHeight="true" outlineLevel="0" collapsed="false">
      <c r="A11" s="97" t="s">
        <v>75</v>
      </c>
      <c r="B11" s="97" t="s">
        <v>75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8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50.95" hidden="false" customHeight="true" outlineLevel="0" collapsed="false">
      <c r="A14" s="23" t="s">
        <v>318</v>
      </c>
      <c r="B14" s="141" t="s">
        <v>319</v>
      </c>
      <c r="C14" s="141" t="s">
        <v>320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72.1" hidden="false" customHeight="true" outlineLevel="0" collapsed="false">
      <c r="A15" s="143" t="s">
        <v>325</v>
      </c>
      <c r="B15" s="5" t="n">
        <v>2</v>
      </c>
      <c r="C15" s="5" t="s">
        <v>427</v>
      </c>
      <c r="D15" s="5" t="s">
        <v>75</v>
      </c>
      <c r="E15" s="144" t="s">
        <v>75</v>
      </c>
      <c r="F15" s="7" t="n">
        <v>64</v>
      </c>
      <c r="G15" s="7"/>
    </row>
    <row r="16" customFormat="false" ht="13.8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24.85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8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8" hidden="false" customHeight="false" outlineLevel="0" collapsed="false">
      <c r="A19" s="9" t="s">
        <v>330</v>
      </c>
      <c r="B19" s="5" t="s">
        <v>75</v>
      </c>
      <c r="C19" s="139"/>
      <c r="D19" s="139"/>
      <c r="E19" s="139"/>
      <c r="F19" s="139"/>
      <c r="G19" s="139"/>
    </row>
    <row r="20" customFormat="false" ht="13.8" hidden="false" customHeight="false" outlineLevel="0" collapsed="false">
      <c r="A20" s="9" t="s">
        <v>331</v>
      </c>
      <c r="B20" s="5" t="s">
        <v>75</v>
      </c>
      <c r="C20" s="139"/>
      <c r="D20" s="139"/>
      <c r="E20" s="139"/>
      <c r="F20" s="139"/>
      <c r="G20" s="139"/>
    </row>
    <row r="21" customFormat="false" ht="24.85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8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8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8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3.8" hidden="false" customHeight="true" outlineLevel="0" collapsed="false">
      <c r="A25" s="143" t="s">
        <v>428</v>
      </c>
      <c r="B25" s="143"/>
      <c r="C25" s="143"/>
      <c r="D25" s="143"/>
      <c r="E25" s="143"/>
      <c r="F25" s="143"/>
      <c r="G25" s="143"/>
    </row>
    <row r="26" customFormat="false" ht="13.8" hidden="false" customHeight="true" outlineLevel="0" collapsed="false">
      <c r="A26" s="156" t="s">
        <v>418</v>
      </c>
      <c r="B26" s="156"/>
      <c r="C26" s="156"/>
      <c r="D26" s="156"/>
      <c r="E26" s="156"/>
      <c r="F26" s="156"/>
      <c r="G26" s="156"/>
    </row>
    <row r="27" customFormat="false" ht="14.15" hidden="false" customHeight="true" outlineLevel="0" collapsed="false">
      <c r="A27" s="143" t="s">
        <v>429</v>
      </c>
      <c r="B27" s="143"/>
      <c r="C27" s="143"/>
      <c r="D27" s="143"/>
      <c r="E27" s="143"/>
      <c r="F27" s="143"/>
      <c r="G27" s="143"/>
    </row>
    <row r="28" customFormat="false" ht="13.8" hidden="false" customHeight="true" outlineLevel="0" collapsed="false">
      <c r="A28" s="140" t="s">
        <v>337</v>
      </c>
      <c r="B28" s="140"/>
      <c r="C28" s="140"/>
      <c r="D28" s="140"/>
      <c r="E28" s="140"/>
      <c r="F28" s="140"/>
      <c r="G28" s="140"/>
    </row>
    <row r="29" customFormat="false" ht="24.85" hidden="false" customHeight="false" outlineLevel="0" collapsed="false">
      <c r="A29" s="141" t="s">
        <v>319</v>
      </c>
      <c r="B29" s="9" t="s">
        <v>389</v>
      </c>
      <c r="C29" s="9" t="s">
        <v>340</v>
      </c>
      <c r="D29" s="9" t="s">
        <v>341</v>
      </c>
      <c r="E29" s="9" t="s">
        <v>342</v>
      </c>
      <c r="F29" s="9" t="s">
        <v>343</v>
      </c>
      <c r="G29" s="9" t="s">
        <v>344</v>
      </c>
    </row>
    <row r="30" customFormat="false" ht="13.8" hidden="false" customHeight="false" outlineLevel="0" collapsed="false">
      <c r="A30" s="5" t="s">
        <v>75</v>
      </c>
      <c r="B30" s="5" t="s">
        <v>75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3.8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24.85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24.85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3.8" hidden="false" customHeight="false" outlineLevel="0" collapsed="false">
      <c r="A34" s="9" t="s">
        <v>389</v>
      </c>
      <c r="B34" s="5" t="str">
        <f aca="false">B30</f>
        <v>-</v>
      </c>
      <c r="C34" s="102"/>
      <c r="D34" s="102"/>
      <c r="E34" s="102"/>
      <c r="F34" s="102"/>
      <c r="G34" s="102"/>
    </row>
    <row r="35" customFormat="false" ht="13.8" hidden="false" customHeight="false" outlineLevel="0" collapsed="false">
      <c r="A35" s="9" t="s">
        <v>340</v>
      </c>
      <c r="B35" s="5" t="str">
        <f aca="false">C30</f>
        <v>-</v>
      </c>
      <c r="C35" s="102"/>
      <c r="D35" s="102"/>
      <c r="E35" s="102"/>
      <c r="F35" s="102"/>
      <c r="G35" s="102"/>
    </row>
    <row r="36" customFormat="false" ht="13.8" hidden="false" customHeight="false" outlineLevel="0" collapsed="false">
      <c r="A36" s="9" t="s">
        <v>341</v>
      </c>
      <c r="B36" s="5" t="str">
        <f aca="false">D30</f>
        <v>-</v>
      </c>
      <c r="C36" s="148"/>
      <c r="D36" s="148"/>
      <c r="E36" s="148"/>
      <c r="F36" s="148"/>
      <c r="G36" s="102"/>
    </row>
    <row r="37" customFormat="false" ht="13.8" hidden="false" customHeight="false" outlineLevel="0" collapsed="false">
      <c r="A37" s="9" t="s">
        <v>342</v>
      </c>
      <c r="B37" s="5" t="str">
        <f aca="false">E30</f>
        <v>-</v>
      </c>
      <c r="C37" s="148"/>
      <c r="D37" s="148"/>
      <c r="E37" s="148"/>
      <c r="F37" s="148"/>
      <c r="G37" s="102"/>
    </row>
    <row r="38" customFormat="false" ht="13.8" hidden="false" customHeight="false" outlineLevel="0" collapsed="false">
      <c r="A38" s="9" t="s">
        <v>343</v>
      </c>
      <c r="B38" s="5" t="str">
        <f aca="false">F30</f>
        <v>-</v>
      </c>
      <c r="C38" s="148"/>
      <c r="D38" s="148"/>
      <c r="E38" s="148"/>
      <c r="F38" s="148"/>
      <c r="G38" s="102"/>
    </row>
    <row r="39" customFormat="false" ht="24.85" hidden="false" customHeight="false" outlineLevel="0" collapsed="false">
      <c r="A39" s="9" t="s">
        <v>344</v>
      </c>
      <c r="B39" s="5" t="str">
        <f aca="false">G30</f>
        <v>-</v>
      </c>
      <c r="C39" s="148"/>
      <c r="D39" s="148"/>
      <c r="E39" s="148"/>
      <c r="F39" s="148"/>
      <c r="G39" s="102"/>
    </row>
    <row r="40" customFormat="false" ht="14.15" hidden="false" customHeight="false" outlineLevel="0" collapsed="false">
      <c r="A40" s="9" t="s">
        <v>331</v>
      </c>
      <c r="B40" s="5" t="n">
        <f aca="false">SUM(B34:B39)</f>
        <v>0</v>
      </c>
      <c r="C40" s="148"/>
      <c r="D40" s="148"/>
      <c r="E40" s="148"/>
      <c r="F40" s="148"/>
      <c r="G40" s="102"/>
    </row>
    <row r="41" customFormat="false" ht="13.8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3.8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3.8" hidden="false" customHeight="true" outlineLevel="0" collapsed="false">
      <c r="A43" s="143" t="s">
        <v>336</v>
      </c>
      <c r="B43" s="143"/>
      <c r="C43" s="143"/>
      <c r="D43" s="143"/>
      <c r="E43" s="143"/>
      <c r="F43" s="143"/>
      <c r="G43" s="143"/>
    </row>
    <row r="44" customFormat="false" ht="13.8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38.55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3.8" hidden="false" customHeight="false" outlineLevel="0" collapsed="false">
      <c r="A46" s="149" t="s">
        <v>75</v>
      </c>
      <c r="B46" s="149" t="s">
        <v>75</v>
      </c>
      <c r="C46" s="149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3.8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24.85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3.8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3.8" hidden="false" customHeight="false" outlineLevel="0" collapsed="false">
      <c r="A50" s="9" t="s">
        <v>349</v>
      </c>
      <c r="B50" s="5" t="str">
        <f aca="false">B46</f>
        <v>-</v>
      </c>
      <c r="C50" s="139"/>
      <c r="D50" s="139"/>
      <c r="E50" s="139"/>
      <c r="F50" s="139"/>
      <c r="G50" s="139"/>
    </row>
    <row r="51" customFormat="false" ht="13.8" hidden="false" customHeight="false" outlineLevel="0" collapsed="false">
      <c r="A51" s="9" t="s">
        <v>350</v>
      </c>
      <c r="B51" s="5" t="str">
        <f aca="false">C46</f>
        <v>-</v>
      </c>
      <c r="C51" s="139"/>
      <c r="D51" s="139"/>
      <c r="E51" s="139"/>
      <c r="F51" s="139"/>
      <c r="G51" s="139"/>
    </row>
    <row r="52" customFormat="false" ht="24.85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9"/>
      <c r="D52" s="139"/>
      <c r="E52" s="139"/>
      <c r="F52" s="139"/>
      <c r="G52" s="139"/>
    </row>
    <row r="53" customFormat="false" ht="13.8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9"/>
      <c r="D53" s="139"/>
      <c r="E53" s="139"/>
      <c r="F53" s="139"/>
      <c r="G53" s="139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9"/>
      <c r="D54" s="139"/>
      <c r="E54" s="139"/>
      <c r="F54" s="139"/>
      <c r="G54" s="139"/>
    </row>
    <row r="55" customFormat="false" ht="24.85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9"/>
      <c r="D55" s="139"/>
      <c r="E55" s="139"/>
      <c r="F55" s="139"/>
      <c r="G55" s="139"/>
    </row>
    <row r="56" customFormat="false" ht="13.8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3.8" hidden="false" customHeight="true" outlineLevel="0" collapsed="false">
      <c r="A57" s="143" t="s">
        <v>336</v>
      </c>
      <c r="B57" s="143"/>
      <c r="C57" s="143"/>
      <c r="D57" s="143"/>
      <c r="E57" s="143"/>
      <c r="F57" s="143"/>
      <c r="G57" s="143"/>
    </row>
    <row r="58" customFormat="false" ht="14.15" hidden="false" customHeight="true" outlineLevel="0" collapsed="false">
      <c r="A58" s="140" t="s">
        <v>392</v>
      </c>
      <c r="B58" s="140"/>
      <c r="C58" s="140"/>
      <c r="D58" s="140"/>
      <c r="E58" s="140"/>
      <c r="F58" s="140"/>
      <c r="G58" s="140"/>
    </row>
    <row r="59" customFormat="false" ht="50.95" hidden="false" customHeight="true" outlineLevel="0" collapsed="false">
      <c r="A59" s="141" t="s">
        <v>363</v>
      </c>
      <c r="B59" s="141"/>
      <c r="C59" s="141" t="s">
        <v>397</v>
      </c>
      <c r="D59" s="141" t="s">
        <v>50</v>
      </c>
      <c r="E59" s="141" t="s">
        <v>365</v>
      </c>
      <c r="F59" s="141"/>
      <c r="G59" s="141" t="s">
        <v>395</v>
      </c>
    </row>
    <row r="60" customFormat="false" ht="13.8" hidden="false" customHeight="true" outlineLevel="0" collapsed="false">
      <c r="A60" s="7" t="s">
        <v>367</v>
      </c>
      <c r="B60" s="7"/>
      <c r="C60" s="157" t="s">
        <v>75</v>
      </c>
      <c r="D60" s="7" t="s">
        <v>75</v>
      </c>
      <c r="E60" s="7" t="s">
        <v>75</v>
      </c>
      <c r="F60" s="7"/>
      <c r="G60" s="158" t="s">
        <v>75</v>
      </c>
    </row>
    <row r="61" customFormat="false" ht="13.8" hidden="false" customHeight="false" outlineLevel="0" collapsed="false">
      <c r="A61" s="7"/>
      <c r="B61" s="7"/>
      <c r="C61" s="147" t="s">
        <v>75</v>
      </c>
      <c r="D61" s="7"/>
      <c r="E61" s="7"/>
      <c r="F61" s="7"/>
      <c r="G61" s="158"/>
    </row>
    <row r="62" customFormat="false" ht="14.15" hidden="false" customHeight="true" outlineLevel="0" collapsed="false">
      <c r="A62" s="2" t="s">
        <v>371</v>
      </c>
      <c r="B62" s="2"/>
      <c r="C62" s="159" t="s">
        <v>430</v>
      </c>
      <c r="D62" s="221" t="s">
        <v>34</v>
      </c>
      <c r="E62" s="7" t="str">
        <f aca="false">'1 контур (1)'!E62</f>
        <v>Бродифакум 0,005%</v>
      </c>
      <c r="F62" s="7"/>
      <c r="G62" s="113" t="n">
        <f aca="false">SUM(19*0.04)</f>
        <v>0.76</v>
      </c>
    </row>
    <row r="63" customFormat="false" ht="22.35" hidden="false" customHeight="false" outlineLevel="0" collapsed="false">
      <c r="A63" s="2"/>
      <c r="B63" s="2"/>
      <c r="C63" s="222" t="s">
        <v>431</v>
      </c>
      <c r="D63" s="221"/>
      <c r="E63" s="7"/>
      <c r="F63" s="7"/>
      <c r="G63" s="113"/>
    </row>
    <row r="64" customFormat="false" ht="24.85" hidden="false" customHeight="true" outlineLevel="0" collapsed="false">
      <c r="A64" s="2" t="s">
        <v>356</v>
      </c>
      <c r="B64" s="2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13.8" hidden="false" customHeight="true" outlineLevel="0" collapsed="false">
      <c r="A65" s="7" t="s">
        <v>373</v>
      </c>
      <c r="B65" s="7"/>
      <c r="C65" s="162" t="s">
        <v>75</v>
      </c>
      <c r="D65" s="7" t="s">
        <v>75</v>
      </c>
      <c r="E65" s="7" t="s">
        <v>75</v>
      </c>
      <c r="F65" s="7"/>
      <c r="G65" s="7" t="s">
        <v>75</v>
      </c>
    </row>
    <row r="66" customFormat="false" ht="13.8" hidden="false" customHeight="false" outlineLevel="0" collapsed="false">
      <c r="A66" s="7"/>
      <c r="B66" s="7"/>
      <c r="C66" s="162" t="s">
        <v>75</v>
      </c>
      <c r="D66" s="7"/>
      <c r="E66" s="7"/>
      <c r="F66" s="7"/>
      <c r="G66" s="7"/>
    </row>
    <row r="67" customFormat="false" ht="13.8" hidden="false" customHeight="true" outlineLevel="0" collapsed="false">
      <c r="A67" s="2" t="s">
        <v>374</v>
      </c>
      <c r="B67" s="2"/>
      <c r="C67" s="152" t="s">
        <v>75</v>
      </c>
      <c r="D67" s="152" t="s">
        <v>75</v>
      </c>
      <c r="E67" s="152" t="s">
        <v>75</v>
      </c>
      <c r="F67" s="152"/>
      <c r="G67" s="152" t="s">
        <v>75</v>
      </c>
    </row>
    <row r="68" customFormat="false" ht="13.8" hidden="false" customHeight="false" outlineLevel="0" collapsed="false">
      <c r="A68" s="2"/>
      <c r="B68" s="2"/>
      <c r="C68" s="152" t="s">
        <v>75</v>
      </c>
      <c r="D68" s="152"/>
      <c r="E68" s="152"/>
      <c r="F68" s="152"/>
      <c r="G68" s="152"/>
    </row>
    <row r="69" customFormat="false" ht="13.8" hidden="false" customHeight="true" outlineLevel="0" collapsed="false">
      <c r="A69" s="163" t="s">
        <v>375</v>
      </c>
      <c r="B69" s="163"/>
      <c r="C69" s="152" t="s">
        <v>75</v>
      </c>
      <c r="D69" s="152" t="s">
        <v>75</v>
      </c>
      <c r="E69" s="152" t="s">
        <v>75</v>
      </c>
      <c r="F69" s="152"/>
      <c r="G69" s="152" t="s">
        <v>75</v>
      </c>
    </row>
    <row r="70" customFormat="false" ht="13.8" hidden="false" customHeight="false" outlineLevel="0" collapsed="false">
      <c r="A70" s="163"/>
      <c r="B70" s="163"/>
      <c r="C70" s="152"/>
      <c r="D70" s="152"/>
      <c r="E70" s="152"/>
      <c r="F70" s="152"/>
      <c r="G70" s="152"/>
    </row>
    <row r="71" customFormat="false" ht="14.15" hidden="false" customHeight="true" outlineLevel="0" collapsed="false">
      <c r="A71" s="140" t="s">
        <v>393</v>
      </c>
      <c r="B71" s="140"/>
      <c r="C71" s="140"/>
      <c r="D71" s="140"/>
      <c r="E71" s="140"/>
      <c r="F71" s="140"/>
      <c r="G71" s="140"/>
    </row>
    <row r="72" customFormat="false" ht="24.85" hidden="false" customHeight="true" outlineLevel="0" collapsed="false">
      <c r="A72" s="143" t="s">
        <v>380</v>
      </c>
      <c r="B72" s="143"/>
      <c r="C72" s="143"/>
      <c r="D72" s="143"/>
      <c r="E72" s="143"/>
      <c r="F72" s="7" t="s">
        <v>75</v>
      </c>
      <c r="G72" s="7"/>
    </row>
    <row r="73" customFormat="false" ht="13.8" hidden="false" customHeight="true" outlineLevel="0" collapsed="false">
      <c r="A73" s="143" t="s">
        <v>381</v>
      </c>
      <c r="B73" s="143"/>
      <c r="C73" s="143"/>
      <c r="D73" s="143"/>
      <c r="E73" s="143"/>
      <c r="F73" s="7" t="str">
        <f aca="false">F72</f>
        <v>-</v>
      </c>
      <c r="G73" s="7"/>
    </row>
    <row r="74" customFormat="false" ht="13.8" hidden="false" customHeight="true" outlineLevel="0" collapsed="false">
      <c r="A74" s="164" t="s">
        <v>382</v>
      </c>
      <c r="B74" s="164"/>
      <c r="C74" s="164"/>
      <c r="D74" s="164"/>
      <c r="E74" s="164"/>
      <c r="F74" s="7" t="s">
        <v>75</v>
      </c>
      <c r="G74" s="7"/>
    </row>
    <row r="75" customFormat="false" ht="13.8" hidden="false" customHeight="true" outlineLevel="0" collapsed="false">
      <c r="A75" s="143" t="s">
        <v>383</v>
      </c>
      <c r="B75" s="143"/>
      <c r="C75" s="143"/>
      <c r="D75" s="143"/>
      <c r="E75" s="143"/>
      <c r="F75" s="97" t="s">
        <v>384</v>
      </c>
      <c r="G75" s="97"/>
    </row>
    <row r="76" customFormat="false" ht="14.15" hidden="false" customHeight="true" outlineLevel="0" collapsed="false">
      <c r="A76" s="140" t="s">
        <v>394</v>
      </c>
      <c r="B76" s="140"/>
      <c r="C76" s="140"/>
      <c r="D76" s="140"/>
      <c r="E76" s="140"/>
      <c r="F76" s="140"/>
      <c r="G76" s="140"/>
    </row>
    <row r="77" customFormat="false" ht="37.3" hidden="false" customHeight="true" outlineLevel="0" collapsed="false">
      <c r="A77" s="9" t="s">
        <v>386</v>
      </c>
      <c r="B77" s="9"/>
      <c r="C77" s="9"/>
      <c r="D77" s="9"/>
      <c r="E77" s="9"/>
      <c r="F77" s="9"/>
      <c r="G77" s="9"/>
    </row>
    <row r="78" customFormat="false" ht="13.8" hidden="false" customHeight="true" outlineLevel="0" collapsed="false">
      <c r="A78" s="97" t="s">
        <v>387</v>
      </c>
      <c r="B78" s="97"/>
      <c r="C78" s="97"/>
      <c r="D78" s="97" t="s">
        <v>388</v>
      </c>
      <c r="E78" s="97"/>
      <c r="F78" s="97"/>
      <c r="G78" s="97"/>
    </row>
    <row r="79" customFormat="false" ht="13.8" hidden="false" customHeight="false" outlineLevel="0" collapsed="false">
      <c r="A79" s="97"/>
      <c r="B79" s="97"/>
      <c r="C79" s="97"/>
      <c r="D79" s="97"/>
      <c r="E79" s="97"/>
      <c r="F79" s="97"/>
      <c r="G79" s="97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0" activeCellId="1" sqref="H18:H19 G60"/>
    </sheetView>
  </sheetViews>
  <sheetFormatPr defaultColWidth="10.484375" defaultRowHeight="12.8" zeroHeight="false" outlineLevelRow="0" outlineLevelCol="0"/>
  <cols>
    <col collapsed="false" customWidth="true" hidden="false" outlineLevel="0" max="1" min="1" style="0" width="22.8"/>
    <col collapsed="false" customWidth="true" hidden="false" outlineLevel="0" max="2" min="2" style="0" width="22.6"/>
    <col collapsed="false" customWidth="true" hidden="false" outlineLevel="0" max="3" min="3" style="0" width="15.41"/>
    <col collapsed="false" customWidth="true" hidden="false" outlineLevel="0" max="5" min="4" style="0" width="21.53"/>
    <col collapsed="false" customWidth="true" hidden="false" outlineLevel="0" max="7" min="7" style="0" width="14.99"/>
  </cols>
  <sheetData>
    <row r="1" customFormat="false" ht="13.8" hidden="false" customHeight="true" outlineLevel="0" collapsed="false">
      <c r="A1" s="126" t="s">
        <v>0</v>
      </c>
      <c r="B1" s="126"/>
      <c r="C1" s="126"/>
      <c r="D1" s="126"/>
      <c r="E1" s="126"/>
      <c r="F1" s="126"/>
      <c r="G1" s="126"/>
    </row>
    <row r="2" customFormat="false" ht="24.85" hidden="false" customHeight="true" outlineLevel="0" collapsed="false">
      <c r="A2" s="127" t="s">
        <v>3</v>
      </c>
      <c r="B2" s="127"/>
      <c r="C2" s="128" t="n">
        <v>89379676209</v>
      </c>
      <c r="D2" s="128"/>
      <c r="E2" s="129"/>
      <c r="F2" s="129"/>
      <c r="G2" s="130"/>
    </row>
    <row r="3" customFormat="false" ht="24.85" hidden="false" customHeight="true" outlineLevel="0" collapsed="false">
      <c r="A3" s="131" t="s">
        <v>310</v>
      </c>
      <c r="B3" s="9" t="s">
        <v>311</v>
      </c>
      <c r="C3" s="9"/>
      <c r="D3" s="132" t="s">
        <v>312</v>
      </c>
      <c r="E3" s="132"/>
      <c r="F3" s="133" t="s">
        <v>8</v>
      </c>
      <c r="G3" s="133"/>
    </row>
    <row r="4" customFormat="false" ht="24.85" hidden="false" customHeight="true" outlineLevel="0" collapsed="false">
      <c r="A4" s="131" t="s">
        <v>313</v>
      </c>
      <c r="B4" s="134" t="s">
        <v>55</v>
      </c>
      <c r="C4" s="134"/>
      <c r="D4" s="135" t="s">
        <v>267</v>
      </c>
      <c r="E4" s="135"/>
      <c r="F4" s="136" t="s">
        <v>256</v>
      </c>
      <c r="G4" s="136"/>
    </row>
    <row r="5" customFormat="false" ht="14.15" hidden="false" customHeight="false" outlineLevel="0" collapsed="false">
      <c r="A5" s="137" t="s">
        <v>314</v>
      </c>
      <c r="B5" s="138" t="n">
        <f aca="false">'ВЗУ 1,2'!B5</f>
        <v>45596</v>
      </c>
      <c r="C5" s="129"/>
      <c r="D5" s="129"/>
      <c r="E5" s="129"/>
      <c r="F5" s="129"/>
      <c r="G5" s="130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8" hidden="false" customHeight="true" outlineLevel="0" collapsed="false">
      <c r="A7" s="126" t="s">
        <v>315</v>
      </c>
      <c r="B7" s="126"/>
      <c r="C7" s="126"/>
      <c r="D7" s="126"/>
      <c r="E7" s="126"/>
      <c r="F7" s="126"/>
      <c r="G7" s="126"/>
    </row>
    <row r="8" customFormat="false" ht="13.8" hidden="false" customHeight="true" outlineLevel="0" collapsed="false">
      <c r="A8" s="140" t="s">
        <v>316</v>
      </c>
      <c r="B8" s="140"/>
      <c r="C8" s="140"/>
      <c r="D8" s="140"/>
      <c r="E8" s="140"/>
      <c r="F8" s="140"/>
      <c r="G8" s="140"/>
    </row>
    <row r="9" customFormat="false" ht="13.8" hidden="false" customHeight="true" outlineLevel="0" collapsed="false">
      <c r="A9" s="140" t="s">
        <v>317</v>
      </c>
      <c r="B9" s="140"/>
      <c r="C9" s="140"/>
      <c r="D9" s="140"/>
      <c r="E9" s="140"/>
      <c r="F9" s="140"/>
      <c r="G9" s="140"/>
    </row>
    <row r="10" customFormat="false" ht="50.95" hidden="false" customHeight="true" outlineLevel="0" collapsed="false">
      <c r="A10" s="141" t="s">
        <v>318</v>
      </c>
      <c r="B10" s="141" t="s">
        <v>319</v>
      </c>
      <c r="C10" s="141" t="s">
        <v>320</v>
      </c>
      <c r="D10" s="141" t="s">
        <v>321</v>
      </c>
      <c r="E10" s="141" t="s">
        <v>322</v>
      </c>
      <c r="F10" s="141" t="s">
        <v>323</v>
      </c>
      <c r="G10" s="141"/>
    </row>
    <row r="11" customFormat="false" ht="13.8" hidden="false" customHeight="true" outlineLevel="0" collapsed="false">
      <c r="A11" s="97" t="s">
        <v>75</v>
      </c>
      <c r="B11" s="97" t="n">
        <v>3</v>
      </c>
      <c r="C11" s="97" t="s">
        <v>75</v>
      </c>
      <c r="D11" s="97" t="s">
        <v>75</v>
      </c>
      <c r="E11" s="142" t="s">
        <v>75</v>
      </c>
      <c r="F11" s="97" t="s">
        <v>75</v>
      </c>
      <c r="G11" s="97"/>
    </row>
    <row r="12" customFormat="false" ht="13.8" hidden="false" customHeight="false" outlineLevel="0" collapsed="false">
      <c r="A12" s="139"/>
      <c r="B12" s="139"/>
      <c r="C12" s="139"/>
      <c r="D12" s="139"/>
      <c r="E12" s="139"/>
      <c r="F12" s="139"/>
      <c r="G12" s="139"/>
    </row>
    <row r="13" customFormat="false" ht="13.8" hidden="false" customHeight="true" outlineLevel="0" collapsed="false">
      <c r="A13" s="140" t="s">
        <v>324</v>
      </c>
      <c r="B13" s="140"/>
      <c r="C13" s="140"/>
      <c r="D13" s="140"/>
      <c r="E13" s="140"/>
      <c r="F13" s="140"/>
      <c r="G13" s="140"/>
    </row>
    <row r="14" customFormat="false" ht="50.95" hidden="false" customHeight="true" outlineLevel="0" collapsed="false">
      <c r="A14" s="23" t="s">
        <v>318</v>
      </c>
      <c r="B14" s="141" t="s">
        <v>319</v>
      </c>
      <c r="C14" s="141" t="s">
        <v>320</v>
      </c>
      <c r="D14" s="141" t="s">
        <v>321</v>
      </c>
      <c r="E14" s="141" t="s">
        <v>322</v>
      </c>
      <c r="F14" s="141" t="s">
        <v>323</v>
      </c>
      <c r="G14" s="141"/>
    </row>
    <row r="15" customFormat="false" ht="87.05" hidden="false" customHeight="true" outlineLevel="0" collapsed="false">
      <c r="A15" s="143" t="s">
        <v>325</v>
      </c>
      <c r="B15" s="5" t="s">
        <v>75</v>
      </c>
      <c r="C15" s="5" t="s">
        <v>75</v>
      </c>
      <c r="D15" s="5" t="s">
        <v>75</v>
      </c>
      <c r="E15" s="144" t="s">
        <v>75</v>
      </c>
      <c r="F15" s="7" t="s">
        <v>75</v>
      </c>
      <c r="G15" s="7"/>
    </row>
    <row r="16" customFormat="false" ht="13.8" hidden="false" customHeight="true" outlineLevel="0" collapsed="false">
      <c r="A16" s="145" t="s">
        <v>326</v>
      </c>
      <c r="B16" s="145"/>
      <c r="C16" s="145"/>
      <c r="D16" s="145"/>
      <c r="E16" s="145"/>
      <c r="F16" s="145"/>
      <c r="G16" s="145"/>
    </row>
    <row r="17" customFormat="false" ht="24.85" hidden="false" customHeight="false" outlineLevel="0" collapsed="false">
      <c r="A17" s="141" t="s">
        <v>327</v>
      </c>
      <c r="B17" s="141" t="s">
        <v>328</v>
      </c>
      <c r="C17" s="139"/>
      <c r="D17" s="139"/>
      <c r="E17" s="139"/>
      <c r="F17" s="139"/>
      <c r="G17" s="139"/>
    </row>
    <row r="18" customFormat="false" ht="13.8" hidden="false" customHeight="true" outlineLevel="0" collapsed="false">
      <c r="A18" s="146" t="s">
        <v>329</v>
      </c>
      <c r="B18" s="146"/>
      <c r="C18" s="139"/>
      <c r="D18" s="139"/>
      <c r="E18" s="139"/>
      <c r="F18" s="139"/>
      <c r="G18" s="139"/>
    </row>
    <row r="19" customFormat="false" ht="13.8" hidden="false" customHeight="false" outlineLevel="0" collapsed="false">
      <c r="A19" s="9" t="s">
        <v>330</v>
      </c>
      <c r="B19" s="5" t="s">
        <v>75</v>
      </c>
      <c r="C19" s="139"/>
      <c r="D19" s="139"/>
      <c r="E19" s="139"/>
      <c r="F19" s="139"/>
      <c r="G19" s="139"/>
    </row>
    <row r="20" customFormat="false" ht="13.8" hidden="false" customHeight="false" outlineLevel="0" collapsed="false">
      <c r="A20" s="9" t="s">
        <v>331</v>
      </c>
      <c r="B20" s="5" t="s">
        <v>75</v>
      </c>
      <c r="C20" s="139"/>
      <c r="D20" s="139"/>
      <c r="E20" s="139"/>
      <c r="F20" s="139"/>
      <c r="G20" s="139"/>
    </row>
    <row r="21" customFormat="false" ht="24.85" hidden="false" customHeight="true" outlineLevel="0" collapsed="false">
      <c r="A21" s="143" t="s">
        <v>332</v>
      </c>
      <c r="B21" s="143"/>
      <c r="C21" s="143"/>
      <c r="D21" s="143"/>
      <c r="E21" s="143"/>
      <c r="F21" s="147" t="s">
        <v>75</v>
      </c>
      <c r="G21" s="147"/>
    </row>
    <row r="22" customFormat="false" ht="13.8" hidden="false" customHeight="true" outlineLevel="0" collapsed="false">
      <c r="A22" s="143" t="s">
        <v>333</v>
      </c>
      <c r="B22" s="143"/>
      <c r="C22" s="143"/>
      <c r="D22" s="143"/>
      <c r="E22" s="143"/>
      <c r="F22" s="7" t="s">
        <v>75</v>
      </c>
      <c r="G22" s="7"/>
    </row>
    <row r="23" customFormat="false" ht="13.8" hidden="false" customHeight="true" outlineLevel="0" collapsed="false">
      <c r="A23" s="143" t="s">
        <v>334</v>
      </c>
      <c r="B23" s="143"/>
      <c r="C23" s="143"/>
      <c r="D23" s="143"/>
      <c r="E23" s="143"/>
      <c r="F23" s="7" t="s">
        <v>75</v>
      </c>
      <c r="G23" s="7"/>
    </row>
    <row r="24" customFormat="false" ht="13.8" hidden="false" customHeight="true" outlineLevel="0" collapsed="false">
      <c r="A24" s="145" t="s">
        <v>335</v>
      </c>
      <c r="B24" s="145"/>
      <c r="C24" s="145"/>
      <c r="D24" s="145"/>
      <c r="E24" s="145"/>
      <c r="F24" s="145"/>
      <c r="G24" s="145"/>
    </row>
    <row r="25" customFormat="false" ht="14.15" hidden="false" customHeight="true" outlineLevel="0" collapsed="false">
      <c r="A25" s="143" t="s">
        <v>367</v>
      </c>
      <c r="B25" s="143"/>
      <c r="C25" s="143"/>
      <c r="D25" s="143"/>
      <c r="E25" s="143"/>
      <c r="F25" s="143"/>
      <c r="G25" s="143"/>
    </row>
    <row r="26" customFormat="false" ht="13.8" hidden="false" customHeight="true" outlineLevel="0" collapsed="false">
      <c r="A26" s="156" t="s">
        <v>418</v>
      </c>
      <c r="B26" s="156"/>
      <c r="C26" s="156"/>
      <c r="D26" s="156"/>
      <c r="E26" s="156"/>
      <c r="F26" s="156"/>
      <c r="G26" s="156"/>
    </row>
    <row r="27" customFormat="false" ht="13.8" hidden="false" customHeight="false" outlineLevel="0" collapsed="false">
      <c r="A27" s="143"/>
      <c r="B27" s="143"/>
      <c r="C27" s="143"/>
      <c r="D27" s="143"/>
      <c r="E27" s="143"/>
      <c r="F27" s="143"/>
      <c r="G27" s="143"/>
    </row>
    <row r="28" customFormat="false" ht="13.8" hidden="false" customHeight="true" outlineLevel="0" collapsed="false">
      <c r="A28" s="140" t="s">
        <v>337</v>
      </c>
      <c r="B28" s="140"/>
      <c r="C28" s="140"/>
      <c r="D28" s="140"/>
      <c r="E28" s="140"/>
      <c r="F28" s="140"/>
      <c r="G28" s="140"/>
    </row>
    <row r="29" customFormat="false" ht="24.85" hidden="false" customHeight="false" outlineLevel="0" collapsed="false">
      <c r="A29" s="141" t="s">
        <v>319</v>
      </c>
      <c r="B29" s="9" t="s">
        <v>389</v>
      </c>
      <c r="C29" s="9" t="s">
        <v>340</v>
      </c>
      <c r="D29" s="9" t="s">
        <v>341</v>
      </c>
      <c r="E29" s="9" t="s">
        <v>342</v>
      </c>
      <c r="F29" s="9" t="s">
        <v>343</v>
      </c>
      <c r="G29" s="9" t="s">
        <v>344</v>
      </c>
    </row>
    <row r="30" customFormat="false" ht="13.8" hidden="false" customHeight="false" outlineLevel="0" collapsed="false">
      <c r="A30" s="5" t="s">
        <v>75</v>
      </c>
      <c r="B30" s="5" t="s">
        <v>75</v>
      </c>
      <c r="C30" s="5" t="s">
        <v>75</v>
      </c>
      <c r="D30" s="5" t="s">
        <v>75</v>
      </c>
      <c r="E30" s="5" t="s">
        <v>75</v>
      </c>
      <c r="F30" s="5" t="s">
        <v>75</v>
      </c>
      <c r="G30" s="5" t="s">
        <v>75</v>
      </c>
    </row>
    <row r="31" customFormat="false" ht="13.8" hidden="false" customHeight="true" outlineLevel="0" collapsed="false">
      <c r="A31" s="145" t="s">
        <v>326</v>
      </c>
      <c r="B31" s="145"/>
      <c r="C31" s="145"/>
      <c r="D31" s="145"/>
      <c r="E31" s="145"/>
      <c r="F31" s="145"/>
      <c r="G31" s="145"/>
    </row>
    <row r="32" customFormat="false" ht="24.85" hidden="false" customHeight="false" outlineLevel="0" collapsed="false">
      <c r="A32" s="141" t="s">
        <v>327</v>
      </c>
      <c r="B32" s="141" t="s">
        <v>328</v>
      </c>
      <c r="C32" s="102"/>
      <c r="D32" s="102"/>
      <c r="E32" s="102"/>
      <c r="F32" s="102"/>
      <c r="G32" s="102"/>
    </row>
    <row r="33" customFormat="false" ht="24.85" hidden="false" customHeight="true" outlineLevel="0" collapsed="false">
      <c r="A33" s="7" t="s">
        <v>345</v>
      </c>
      <c r="B33" s="7"/>
      <c r="C33" s="102"/>
      <c r="D33" s="102"/>
      <c r="E33" s="102"/>
      <c r="F33" s="102"/>
      <c r="G33" s="102"/>
    </row>
    <row r="34" customFormat="false" ht="13.8" hidden="false" customHeight="false" outlineLevel="0" collapsed="false">
      <c r="A34" s="9" t="s">
        <v>389</v>
      </c>
      <c r="B34" s="5" t="str">
        <f aca="false">B30</f>
        <v>-</v>
      </c>
      <c r="C34" s="102"/>
      <c r="D34" s="102"/>
      <c r="E34" s="102"/>
      <c r="F34" s="102"/>
      <c r="G34" s="102"/>
    </row>
    <row r="35" customFormat="false" ht="13.8" hidden="false" customHeight="false" outlineLevel="0" collapsed="false">
      <c r="A35" s="9" t="s">
        <v>340</v>
      </c>
      <c r="B35" s="5" t="str">
        <f aca="false">C30</f>
        <v>-</v>
      </c>
      <c r="C35" s="102"/>
      <c r="D35" s="102"/>
      <c r="E35" s="102"/>
      <c r="F35" s="102"/>
      <c r="G35" s="102"/>
    </row>
    <row r="36" customFormat="false" ht="13.8" hidden="false" customHeight="false" outlineLevel="0" collapsed="false">
      <c r="A36" s="9" t="s">
        <v>341</v>
      </c>
      <c r="B36" s="5" t="str">
        <f aca="false">D30</f>
        <v>-</v>
      </c>
      <c r="C36" s="148"/>
      <c r="D36" s="148"/>
      <c r="E36" s="148"/>
      <c r="F36" s="148"/>
      <c r="G36" s="102"/>
    </row>
    <row r="37" customFormat="false" ht="13.8" hidden="false" customHeight="false" outlineLevel="0" collapsed="false">
      <c r="A37" s="9" t="s">
        <v>342</v>
      </c>
      <c r="B37" s="5" t="str">
        <f aca="false">E30</f>
        <v>-</v>
      </c>
      <c r="C37" s="148"/>
      <c r="D37" s="148"/>
      <c r="E37" s="148"/>
      <c r="F37" s="148"/>
      <c r="G37" s="102"/>
    </row>
    <row r="38" customFormat="false" ht="13.8" hidden="false" customHeight="false" outlineLevel="0" collapsed="false">
      <c r="A38" s="9" t="s">
        <v>343</v>
      </c>
      <c r="B38" s="5" t="str">
        <f aca="false">F30</f>
        <v>-</v>
      </c>
      <c r="C38" s="148"/>
      <c r="D38" s="148"/>
      <c r="E38" s="148"/>
      <c r="F38" s="148"/>
      <c r="G38" s="102"/>
    </row>
    <row r="39" customFormat="false" ht="24.85" hidden="false" customHeight="false" outlineLevel="0" collapsed="false">
      <c r="A39" s="9" t="s">
        <v>344</v>
      </c>
      <c r="B39" s="5" t="str">
        <f aca="false">G30</f>
        <v>-</v>
      </c>
      <c r="C39" s="148"/>
      <c r="D39" s="148"/>
      <c r="E39" s="148"/>
      <c r="F39" s="148"/>
      <c r="G39" s="102"/>
    </row>
    <row r="40" customFormat="false" ht="13.8" hidden="false" customHeight="false" outlineLevel="0" collapsed="false">
      <c r="A40" s="9" t="s">
        <v>331</v>
      </c>
      <c r="B40" s="5" t="n">
        <f aca="false">SUM(B35:B39)</f>
        <v>0</v>
      </c>
      <c r="C40" s="148"/>
      <c r="D40" s="148"/>
      <c r="E40" s="148"/>
      <c r="F40" s="148"/>
      <c r="G40" s="102"/>
    </row>
    <row r="41" customFormat="false" ht="13.8" hidden="false" customHeight="true" outlineLevel="0" collapsed="false">
      <c r="A41" s="143" t="s">
        <v>75</v>
      </c>
      <c r="B41" s="143"/>
      <c r="C41" s="143"/>
      <c r="D41" s="143"/>
      <c r="E41" s="143"/>
      <c r="F41" s="143"/>
      <c r="G41" s="143"/>
    </row>
    <row r="42" customFormat="false" ht="13.8" hidden="false" customHeight="true" outlineLevel="0" collapsed="false">
      <c r="A42" s="145" t="s">
        <v>335</v>
      </c>
      <c r="B42" s="145"/>
      <c r="C42" s="145"/>
      <c r="D42" s="145"/>
      <c r="E42" s="145"/>
      <c r="F42" s="145"/>
      <c r="G42" s="145"/>
    </row>
    <row r="43" customFormat="false" ht="13.8" hidden="false" customHeight="true" outlineLevel="0" collapsed="false">
      <c r="A43" s="143" t="s">
        <v>336</v>
      </c>
      <c r="B43" s="143"/>
      <c r="C43" s="143"/>
      <c r="D43" s="143"/>
      <c r="E43" s="143"/>
      <c r="F43" s="143"/>
      <c r="G43" s="143"/>
    </row>
    <row r="44" customFormat="false" ht="13.8" hidden="false" customHeight="true" outlineLevel="0" collapsed="false">
      <c r="A44" s="140" t="s">
        <v>347</v>
      </c>
      <c r="B44" s="140"/>
      <c r="C44" s="140"/>
      <c r="D44" s="140"/>
      <c r="E44" s="140"/>
      <c r="F44" s="140"/>
      <c r="G44" s="140"/>
    </row>
    <row r="45" customFormat="false" ht="38.55" hidden="false" customHeight="false" outlineLevel="0" collapsed="false">
      <c r="A45" s="141" t="s">
        <v>348</v>
      </c>
      <c r="B45" s="141" t="s">
        <v>349</v>
      </c>
      <c r="C45" s="141" t="s">
        <v>350</v>
      </c>
      <c r="D45" s="141" t="s">
        <v>351</v>
      </c>
      <c r="E45" s="141" t="s">
        <v>352</v>
      </c>
      <c r="F45" s="141" t="s">
        <v>353</v>
      </c>
      <c r="G45" s="141" t="s">
        <v>354</v>
      </c>
    </row>
    <row r="46" customFormat="false" ht="13.8" hidden="false" customHeight="false" outlineLevel="0" collapsed="false">
      <c r="A46" s="149" t="s">
        <v>75</v>
      </c>
      <c r="B46" s="149" t="s">
        <v>75</v>
      </c>
      <c r="C46" s="149" t="s">
        <v>75</v>
      </c>
      <c r="D46" s="149" t="s">
        <v>75</v>
      </c>
      <c r="E46" s="149" t="s">
        <v>75</v>
      </c>
      <c r="F46" s="149" t="s">
        <v>75</v>
      </c>
      <c r="G46" s="149" t="s">
        <v>75</v>
      </c>
    </row>
    <row r="47" customFormat="false" ht="13.8" hidden="false" customHeight="true" outlineLevel="0" collapsed="false">
      <c r="A47" s="145" t="s">
        <v>326</v>
      </c>
      <c r="B47" s="145"/>
      <c r="C47" s="145"/>
      <c r="D47" s="145"/>
      <c r="E47" s="145"/>
      <c r="F47" s="145"/>
      <c r="G47" s="145"/>
    </row>
    <row r="48" customFormat="false" ht="24.85" hidden="false" customHeight="false" outlineLevel="0" collapsed="false">
      <c r="A48" s="141" t="s">
        <v>327</v>
      </c>
      <c r="B48" s="141" t="s">
        <v>328</v>
      </c>
      <c r="C48" s="139"/>
      <c r="D48" s="139"/>
      <c r="E48" s="139"/>
      <c r="F48" s="139"/>
      <c r="G48" s="139"/>
    </row>
    <row r="49" customFormat="false" ht="13.8" hidden="false" customHeight="true" outlineLevel="0" collapsed="false">
      <c r="A49" s="152" t="s">
        <v>355</v>
      </c>
      <c r="B49" s="152"/>
      <c r="C49" s="139"/>
      <c r="D49" s="139"/>
      <c r="E49" s="139"/>
      <c r="F49" s="139"/>
      <c r="G49" s="139"/>
    </row>
    <row r="50" customFormat="false" ht="13.8" hidden="false" customHeight="false" outlineLevel="0" collapsed="false">
      <c r="A50" s="9" t="s">
        <v>349</v>
      </c>
      <c r="B50" s="5" t="str">
        <f aca="false">B46</f>
        <v>-</v>
      </c>
      <c r="C50" s="139"/>
      <c r="D50" s="139"/>
      <c r="E50" s="139"/>
      <c r="F50" s="139"/>
      <c r="G50" s="139"/>
    </row>
    <row r="51" customFormat="false" ht="13.8" hidden="false" customHeight="false" outlineLevel="0" collapsed="false">
      <c r="A51" s="9" t="s">
        <v>350</v>
      </c>
      <c r="B51" s="5" t="str">
        <f aca="false">C46</f>
        <v>-</v>
      </c>
      <c r="C51" s="139"/>
      <c r="D51" s="139"/>
      <c r="E51" s="139"/>
      <c r="F51" s="139"/>
      <c r="G51" s="139"/>
    </row>
    <row r="52" customFormat="false" ht="24.85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9"/>
      <c r="D52" s="139"/>
      <c r="E52" s="139"/>
      <c r="F52" s="139"/>
      <c r="G52" s="139"/>
    </row>
    <row r="53" customFormat="false" ht="13.8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9"/>
      <c r="D53" s="139"/>
      <c r="E53" s="139"/>
      <c r="F53" s="139"/>
      <c r="G53" s="139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9"/>
      <c r="D54" s="139"/>
      <c r="E54" s="139"/>
      <c r="F54" s="139"/>
      <c r="G54" s="139"/>
    </row>
    <row r="55" customFormat="false" ht="24.85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9"/>
      <c r="D55" s="139"/>
      <c r="E55" s="139"/>
      <c r="F55" s="139"/>
      <c r="G55" s="139"/>
    </row>
    <row r="56" customFormat="false" ht="13.8" hidden="false" customHeight="true" outlineLevel="0" collapsed="false">
      <c r="A56" s="145" t="s">
        <v>335</v>
      </c>
      <c r="B56" s="145"/>
      <c r="C56" s="145"/>
      <c r="D56" s="145"/>
      <c r="E56" s="145"/>
      <c r="F56" s="145"/>
      <c r="G56" s="145"/>
    </row>
    <row r="57" customFormat="false" ht="13.8" hidden="false" customHeight="true" outlineLevel="0" collapsed="false">
      <c r="A57" s="143" t="s">
        <v>336</v>
      </c>
      <c r="B57" s="143"/>
      <c r="C57" s="143"/>
      <c r="D57" s="143"/>
      <c r="E57" s="143"/>
      <c r="F57" s="143"/>
      <c r="G57" s="143"/>
    </row>
    <row r="58" customFormat="false" ht="14.15" hidden="false" customHeight="true" outlineLevel="0" collapsed="false">
      <c r="A58" s="140" t="s">
        <v>392</v>
      </c>
      <c r="B58" s="140"/>
      <c r="C58" s="140"/>
      <c r="D58" s="140"/>
      <c r="E58" s="140"/>
      <c r="F58" s="140"/>
      <c r="G58" s="140"/>
    </row>
    <row r="59" customFormat="false" ht="50.95" hidden="false" customHeight="true" outlineLevel="0" collapsed="false">
      <c r="A59" s="141" t="s">
        <v>363</v>
      </c>
      <c r="B59" s="141"/>
      <c r="C59" s="141" t="s">
        <v>397</v>
      </c>
      <c r="D59" s="141" t="s">
        <v>50</v>
      </c>
      <c r="E59" s="141" t="s">
        <v>365</v>
      </c>
      <c r="F59" s="141"/>
      <c r="G59" s="141" t="s">
        <v>395</v>
      </c>
    </row>
    <row r="60" customFormat="false" ht="13.8" hidden="false" customHeight="true" outlineLevel="0" collapsed="false">
      <c r="A60" s="7" t="s">
        <v>367</v>
      </c>
      <c r="B60" s="7"/>
      <c r="C60" s="157" t="s">
        <v>432</v>
      </c>
      <c r="D60" s="7" t="s">
        <v>369</v>
      </c>
      <c r="E60" s="7" t="s">
        <v>370</v>
      </c>
      <c r="F60" s="7"/>
      <c r="G60" s="158" t="n">
        <f aca="false">16*0.002</f>
        <v>0.032</v>
      </c>
    </row>
    <row r="61" customFormat="false" ht="49.75" hidden="false" customHeight="false" outlineLevel="0" collapsed="false">
      <c r="A61" s="7"/>
      <c r="B61" s="7"/>
      <c r="C61" s="147" t="s">
        <v>431</v>
      </c>
      <c r="D61" s="7"/>
      <c r="E61" s="7"/>
      <c r="F61" s="7"/>
      <c r="G61" s="158"/>
    </row>
    <row r="62" customFormat="false" ht="13.8" hidden="false" customHeight="true" outlineLevel="0" collapsed="false">
      <c r="A62" s="2" t="s">
        <v>371</v>
      </c>
      <c r="B62" s="2"/>
      <c r="C62" s="159" t="s">
        <v>75</v>
      </c>
      <c r="D62" s="221" t="s">
        <v>75</v>
      </c>
      <c r="E62" s="7" t="s">
        <v>75</v>
      </c>
      <c r="F62" s="7"/>
      <c r="G62" s="113" t="s">
        <v>75</v>
      </c>
    </row>
    <row r="63" customFormat="false" ht="13.8" hidden="false" customHeight="false" outlineLevel="0" collapsed="false">
      <c r="A63" s="2"/>
      <c r="B63" s="2"/>
      <c r="C63" s="222" t="s">
        <v>75</v>
      </c>
      <c r="D63" s="221"/>
      <c r="E63" s="7"/>
      <c r="F63" s="7"/>
      <c r="G63" s="113"/>
    </row>
    <row r="64" customFormat="false" ht="24.85" hidden="false" customHeight="true" outlineLevel="0" collapsed="false">
      <c r="A64" s="2" t="s">
        <v>356</v>
      </c>
      <c r="B64" s="2"/>
      <c r="C64" s="162" t="s">
        <v>75</v>
      </c>
      <c r="D64" s="7" t="s">
        <v>75</v>
      </c>
      <c r="E64" s="7" t="s">
        <v>75</v>
      </c>
      <c r="F64" s="7"/>
      <c r="G64" s="7" t="s">
        <v>75</v>
      </c>
    </row>
    <row r="65" customFormat="false" ht="13.8" hidden="false" customHeight="true" outlineLevel="0" collapsed="false">
      <c r="A65" s="7" t="s">
        <v>373</v>
      </c>
      <c r="B65" s="7"/>
      <c r="C65" s="162" t="s">
        <v>75</v>
      </c>
      <c r="D65" s="7" t="s">
        <v>75</v>
      </c>
      <c r="E65" s="7" t="s">
        <v>75</v>
      </c>
      <c r="F65" s="7"/>
      <c r="G65" s="7" t="s">
        <v>75</v>
      </c>
    </row>
    <row r="66" customFormat="false" ht="13.8" hidden="false" customHeight="false" outlineLevel="0" collapsed="false">
      <c r="A66" s="7"/>
      <c r="B66" s="7"/>
      <c r="C66" s="162" t="s">
        <v>75</v>
      </c>
      <c r="D66" s="7"/>
      <c r="E66" s="7"/>
      <c r="F66" s="7"/>
      <c r="G66" s="7"/>
    </row>
    <row r="67" customFormat="false" ht="13.8" hidden="false" customHeight="true" outlineLevel="0" collapsed="false">
      <c r="A67" s="2" t="s">
        <v>374</v>
      </c>
      <c r="B67" s="2"/>
      <c r="C67" s="152" t="s">
        <v>75</v>
      </c>
      <c r="D67" s="152" t="s">
        <v>75</v>
      </c>
      <c r="E67" s="152" t="s">
        <v>75</v>
      </c>
      <c r="F67" s="152"/>
      <c r="G67" s="152" t="s">
        <v>75</v>
      </c>
    </row>
    <row r="68" customFormat="false" ht="13.8" hidden="false" customHeight="false" outlineLevel="0" collapsed="false">
      <c r="A68" s="2"/>
      <c r="B68" s="2"/>
      <c r="C68" s="152" t="s">
        <v>75</v>
      </c>
      <c r="D68" s="152"/>
      <c r="E68" s="152"/>
      <c r="F68" s="152"/>
      <c r="G68" s="152"/>
    </row>
    <row r="69" customFormat="false" ht="13.8" hidden="false" customHeight="true" outlineLevel="0" collapsed="false">
      <c r="A69" s="163" t="s">
        <v>375</v>
      </c>
      <c r="B69" s="163"/>
      <c r="C69" s="152" t="s">
        <v>75</v>
      </c>
      <c r="D69" s="152" t="s">
        <v>75</v>
      </c>
      <c r="E69" s="152" t="s">
        <v>75</v>
      </c>
      <c r="F69" s="152"/>
      <c r="G69" s="152" t="s">
        <v>75</v>
      </c>
    </row>
    <row r="70" customFormat="false" ht="13.8" hidden="false" customHeight="false" outlineLevel="0" collapsed="false">
      <c r="A70" s="163"/>
      <c r="B70" s="163"/>
      <c r="C70" s="152"/>
      <c r="D70" s="152"/>
      <c r="E70" s="152"/>
      <c r="F70" s="152"/>
      <c r="G70" s="152"/>
    </row>
    <row r="71" customFormat="false" ht="14.15" hidden="false" customHeight="true" outlineLevel="0" collapsed="false">
      <c r="A71" s="140" t="s">
        <v>393</v>
      </c>
      <c r="B71" s="140"/>
      <c r="C71" s="140"/>
      <c r="D71" s="140"/>
      <c r="E71" s="140"/>
      <c r="F71" s="140"/>
      <c r="G71" s="140"/>
    </row>
    <row r="72" customFormat="false" ht="24.85" hidden="false" customHeight="true" outlineLevel="0" collapsed="false">
      <c r="A72" s="143" t="s">
        <v>380</v>
      </c>
      <c r="B72" s="143"/>
      <c r="C72" s="143"/>
      <c r="D72" s="143"/>
      <c r="E72" s="143"/>
      <c r="F72" s="7" t="s">
        <v>75</v>
      </c>
      <c r="G72" s="7"/>
    </row>
    <row r="73" customFormat="false" ht="13.8" hidden="false" customHeight="true" outlineLevel="0" collapsed="false">
      <c r="A73" s="143" t="s">
        <v>381</v>
      </c>
      <c r="B73" s="143"/>
      <c r="C73" s="143"/>
      <c r="D73" s="143"/>
      <c r="E73" s="143"/>
      <c r="F73" s="7" t="str">
        <f aca="false">F72</f>
        <v>-</v>
      </c>
      <c r="G73" s="7"/>
    </row>
    <row r="74" customFormat="false" ht="13.8" hidden="false" customHeight="true" outlineLevel="0" collapsed="false">
      <c r="A74" s="164" t="s">
        <v>382</v>
      </c>
      <c r="B74" s="164"/>
      <c r="C74" s="164"/>
      <c r="D74" s="164"/>
      <c r="E74" s="164"/>
      <c r="F74" s="7" t="s">
        <v>75</v>
      </c>
      <c r="G74" s="7"/>
    </row>
    <row r="75" customFormat="false" ht="13.8" hidden="false" customHeight="true" outlineLevel="0" collapsed="false">
      <c r="A75" s="143" t="s">
        <v>383</v>
      </c>
      <c r="B75" s="143"/>
      <c r="C75" s="143"/>
      <c r="D75" s="143"/>
      <c r="E75" s="143"/>
      <c r="F75" s="97" t="s">
        <v>384</v>
      </c>
      <c r="G75" s="97"/>
    </row>
    <row r="76" customFormat="false" ht="14.15" hidden="false" customHeight="true" outlineLevel="0" collapsed="false">
      <c r="A76" s="140" t="s">
        <v>394</v>
      </c>
      <c r="B76" s="140"/>
      <c r="C76" s="140"/>
      <c r="D76" s="140"/>
      <c r="E76" s="140"/>
      <c r="F76" s="140"/>
      <c r="G76" s="140"/>
    </row>
    <row r="77" customFormat="false" ht="37.3" hidden="false" customHeight="true" outlineLevel="0" collapsed="false">
      <c r="A77" s="9" t="s">
        <v>386</v>
      </c>
      <c r="B77" s="9"/>
      <c r="C77" s="9"/>
      <c r="D77" s="9"/>
      <c r="E77" s="9"/>
      <c r="F77" s="9"/>
      <c r="G77" s="9"/>
    </row>
    <row r="78" customFormat="false" ht="13.8" hidden="false" customHeight="true" outlineLevel="0" collapsed="false">
      <c r="A78" s="97" t="s">
        <v>387</v>
      </c>
      <c r="B78" s="97"/>
      <c r="C78" s="97"/>
      <c r="D78" s="97" t="s">
        <v>388</v>
      </c>
      <c r="E78" s="97"/>
      <c r="F78" s="97"/>
      <c r="G78" s="97"/>
    </row>
    <row r="79" customFormat="false" ht="13.8" hidden="false" customHeight="false" outlineLevel="0" collapsed="false">
      <c r="A79" s="97"/>
      <c r="B79" s="97"/>
      <c r="C79" s="97"/>
      <c r="D79" s="97"/>
      <c r="E79" s="97"/>
      <c r="F79" s="97"/>
      <c r="G79" s="97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7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H18:H19 A1"/>
    </sheetView>
  </sheetViews>
  <sheetFormatPr defaultColWidth="10.453125" defaultRowHeight="14.25" zeroHeight="false" outlineLevelRow="0" outlineLevelCol="0"/>
  <cols>
    <col collapsed="false" customWidth="true" hidden="false" outlineLevel="0" max="1" min="1" style="30" width="13.78"/>
    <col collapsed="false" customWidth="true" hidden="false" outlineLevel="0" max="2" min="2" style="31" width="10.2"/>
    <col collapsed="false" customWidth="true" hidden="false" outlineLevel="0" max="3" min="3" style="30" width="8"/>
    <col collapsed="false" customWidth="true" hidden="false" outlineLevel="0" max="4" min="4" style="30" width="7.39"/>
    <col collapsed="false" customWidth="true" hidden="false" outlineLevel="0" max="5" min="5" style="30" width="8.98"/>
    <col collapsed="false" customWidth="true" hidden="false" outlineLevel="0" max="6" min="6" style="30" width="6.16"/>
    <col collapsed="false" customWidth="true" hidden="false" outlineLevel="0" max="7" min="7" style="32" width="5.54"/>
    <col collapsed="false" customWidth="true" hidden="false" outlineLevel="0" max="8" min="8" style="32" width="17.84"/>
    <col collapsed="false" customWidth="true" hidden="false" outlineLevel="0" max="9" min="9" style="32" width="19.93"/>
    <col collapsed="false" customWidth="true" hidden="false" outlineLevel="0" max="10" min="10" style="33" width="27.69"/>
    <col collapsed="false" customWidth="false" hidden="false" outlineLevel="0" max="257" min="11" style="30" width="10.46"/>
    <col collapsed="false" customWidth="false" hidden="false" outlineLevel="0" max="1024" min="258" style="1" width="10.46"/>
  </cols>
  <sheetData>
    <row r="1" customFormat="false" ht="13.5" hidden="false" customHeight="true" outlineLevel="0" collapsed="false">
      <c r="A1" s="34" t="s">
        <v>56</v>
      </c>
      <c r="B1" s="34"/>
      <c r="C1" s="34"/>
      <c r="D1" s="34"/>
      <c r="E1" s="34"/>
      <c r="F1" s="34"/>
      <c r="G1" s="34"/>
      <c r="H1" s="34"/>
      <c r="I1" s="34"/>
      <c r="J1" s="34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  <c r="IU1" s="35"/>
      <c r="IV1" s="35"/>
      <c r="IW1" s="35"/>
    </row>
    <row r="2" customFormat="false" ht="13.5" hidden="false" customHeight="true" outlineLevel="0" collapsed="false">
      <c r="A2" s="36" t="s">
        <v>57</v>
      </c>
      <c r="B2" s="36" t="s">
        <v>58</v>
      </c>
      <c r="C2" s="31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  <c r="IO2" s="35"/>
      <c r="IP2" s="35"/>
      <c r="IQ2" s="35"/>
      <c r="IR2" s="35"/>
      <c r="IS2" s="35"/>
      <c r="IT2" s="35"/>
      <c r="IU2" s="35"/>
      <c r="IV2" s="35"/>
      <c r="IW2" s="35"/>
    </row>
    <row r="3" customFormat="false" ht="13.5" hidden="false" customHeight="true" outlineLevel="0" collapsed="false">
      <c r="A3" s="37" t="s">
        <v>59</v>
      </c>
      <c r="B3" s="38" t="s">
        <v>60</v>
      </c>
      <c r="C3" s="38" t="s">
        <v>61</v>
      </c>
      <c r="D3" s="39" t="s">
        <v>62</v>
      </c>
      <c r="E3" s="39" t="s">
        <v>63</v>
      </c>
      <c r="F3" s="39"/>
      <c r="G3" s="39"/>
      <c r="H3" s="39"/>
      <c r="I3" s="39"/>
      <c r="J3" s="39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35"/>
      <c r="FI3" s="35"/>
      <c r="FJ3" s="35"/>
      <c r="FK3" s="35"/>
      <c r="FL3" s="35"/>
      <c r="FM3" s="35"/>
      <c r="FN3" s="35"/>
      <c r="FO3" s="35"/>
      <c r="FP3" s="35"/>
      <c r="FQ3" s="35"/>
      <c r="FR3" s="35"/>
      <c r="FS3" s="35"/>
      <c r="FT3" s="35"/>
      <c r="FU3" s="35"/>
      <c r="FV3" s="35"/>
      <c r="FW3" s="35"/>
      <c r="FX3" s="35"/>
      <c r="FY3" s="35"/>
      <c r="FZ3" s="35"/>
      <c r="GA3" s="35"/>
      <c r="GB3" s="35"/>
      <c r="GC3" s="35"/>
      <c r="GD3" s="35"/>
      <c r="GE3" s="35"/>
      <c r="GF3" s="35"/>
      <c r="GG3" s="35"/>
      <c r="GH3" s="35"/>
      <c r="GI3" s="35"/>
      <c r="GJ3" s="35"/>
      <c r="GK3" s="35"/>
      <c r="GL3" s="35"/>
      <c r="GM3" s="35"/>
      <c r="GN3" s="35"/>
      <c r="GO3" s="35"/>
      <c r="GP3" s="35"/>
      <c r="GQ3" s="35"/>
      <c r="GR3" s="35"/>
      <c r="GS3" s="35"/>
      <c r="GT3" s="35"/>
      <c r="GU3" s="35"/>
      <c r="GV3" s="35"/>
      <c r="GW3" s="35"/>
      <c r="GX3" s="35"/>
      <c r="GY3" s="35"/>
      <c r="GZ3" s="35"/>
      <c r="HA3" s="35"/>
      <c r="HB3" s="35"/>
      <c r="HC3" s="35"/>
      <c r="HD3" s="35"/>
      <c r="HE3" s="35"/>
      <c r="HF3" s="35"/>
      <c r="HG3" s="35"/>
      <c r="HH3" s="35"/>
      <c r="HI3" s="35"/>
      <c r="HJ3" s="35"/>
      <c r="HK3" s="35"/>
      <c r="HL3" s="35"/>
      <c r="HM3" s="35"/>
      <c r="HN3" s="35"/>
      <c r="HO3" s="35"/>
      <c r="HP3" s="35"/>
      <c r="HQ3" s="35"/>
      <c r="HR3" s="35"/>
      <c r="HS3" s="35"/>
      <c r="HT3" s="35"/>
      <c r="HU3" s="35"/>
      <c r="HV3" s="35"/>
      <c r="HW3" s="35"/>
      <c r="HX3" s="35"/>
      <c r="HY3" s="35"/>
      <c r="HZ3" s="35"/>
      <c r="IA3" s="35"/>
      <c r="IB3" s="35"/>
      <c r="IC3" s="35"/>
      <c r="ID3" s="35"/>
      <c r="IE3" s="35"/>
      <c r="IF3" s="35"/>
      <c r="IG3" s="35"/>
      <c r="IH3" s="35"/>
      <c r="II3" s="35"/>
      <c r="IJ3" s="35"/>
      <c r="IK3" s="35"/>
      <c r="IL3" s="35"/>
      <c r="IM3" s="35"/>
      <c r="IN3" s="35"/>
      <c r="IO3" s="35"/>
      <c r="IP3" s="35"/>
      <c r="IQ3" s="35"/>
      <c r="IR3" s="35"/>
      <c r="IS3" s="35"/>
      <c r="IT3" s="35"/>
      <c r="IU3" s="35"/>
      <c r="IV3" s="35"/>
      <c r="IW3" s="35"/>
    </row>
    <row r="4" customFormat="false" ht="13.5" hidden="false" customHeight="true" outlineLevel="0" collapsed="false">
      <c r="A4" s="37"/>
      <c r="B4" s="37"/>
      <c r="C4" s="37"/>
      <c r="D4" s="39"/>
      <c r="E4" s="38" t="s">
        <v>64</v>
      </c>
      <c r="F4" s="39" t="s">
        <v>65</v>
      </c>
      <c r="G4" s="39"/>
      <c r="H4" s="37" t="s">
        <v>66</v>
      </c>
      <c r="I4" s="37" t="s">
        <v>67</v>
      </c>
      <c r="J4" s="38" t="s">
        <v>68</v>
      </c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  <c r="IO4" s="35"/>
      <c r="IP4" s="35"/>
      <c r="IQ4" s="35"/>
      <c r="IR4" s="35"/>
      <c r="IS4" s="35"/>
      <c r="IT4" s="35"/>
      <c r="IU4" s="35"/>
      <c r="IV4" s="35"/>
      <c r="IW4" s="35"/>
    </row>
    <row r="5" customFormat="false" ht="36" hidden="false" customHeight="true" outlineLevel="0" collapsed="false">
      <c r="A5" s="37"/>
      <c r="B5" s="37"/>
      <c r="C5" s="37"/>
      <c r="D5" s="37"/>
      <c r="E5" s="37"/>
      <c r="F5" s="38" t="s">
        <v>69</v>
      </c>
      <c r="G5" s="38" t="s">
        <v>70</v>
      </c>
      <c r="H5" s="37"/>
      <c r="I5" s="37"/>
      <c r="J5" s="38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  <c r="IU5" s="35"/>
      <c r="IV5" s="35"/>
      <c r="IW5" s="35"/>
    </row>
    <row r="6" customFormat="false" ht="12" hidden="false" customHeight="true" outlineLevel="0" collapsed="false">
      <c r="A6" s="37"/>
      <c r="B6" s="37"/>
      <c r="C6" s="37"/>
      <c r="D6" s="37"/>
      <c r="E6" s="37"/>
      <c r="F6" s="38"/>
      <c r="G6" s="38"/>
      <c r="H6" s="37"/>
      <c r="I6" s="37"/>
      <c r="J6" s="38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35"/>
    </row>
    <row r="7" customFormat="false" ht="24" hidden="false" customHeight="true" outlineLevel="0" collapsed="false">
      <c r="A7" s="37" t="s">
        <v>71</v>
      </c>
      <c r="B7" s="37" t="n">
        <v>1.2</v>
      </c>
      <c r="C7" s="37" t="s">
        <v>72</v>
      </c>
      <c r="D7" s="37" t="s">
        <v>73</v>
      </c>
      <c r="E7" s="37" t="n">
        <v>0</v>
      </c>
      <c r="F7" s="38" t="s">
        <v>74</v>
      </c>
      <c r="G7" s="40" t="n">
        <v>2</v>
      </c>
      <c r="H7" s="38" t="n">
        <v>0</v>
      </c>
      <c r="I7" s="38" t="s">
        <v>75</v>
      </c>
      <c r="J7" s="37" t="s">
        <v>76</v>
      </c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35"/>
    </row>
    <row r="8" customFormat="false" ht="24" hidden="false" customHeight="true" outlineLevel="0" collapsed="false">
      <c r="A8" s="37" t="s">
        <v>77</v>
      </c>
      <c r="B8" s="37" t="s">
        <v>78</v>
      </c>
      <c r="C8" s="37" t="s">
        <v>72</v>
      </c>
      <c r="D8" s="37" t="str">
        <f aca="false">'контрол лист'!D7</f>
        <v>КИУ</v>
      </c>
      <c r="E8" s="37" t="n">
        <v>0</v>
      </c>
      <c r="F8" s="38" t="s">
        <v>74</v>
      </c>
      <c r="G8" s="41" t="n">
        <v>6</v>
      </c>
      <c r="H8" s="38" t="n">
        <v>0</v>
      </c>
      <c r="I8" s="38" t="s">
        <v>75</v>
      </c>
      <c r="J8" s="37" t="str">
        <f aca="false">'контрол лист'!J7</f>
        <v>АЛТ клей РОСС RU.АЯ12.Д02542</v>
      </c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  <c r="IS8" s="35"/>
      <c r="IT8" s="35"/>
      <c r="IU8" s="35"/>
      <c r="IV8" s="35"/>
      <c r="IW8" s="35"/>
    </row>
    <row r="9" customFormat="false" ht="36" hidden="false" customHeight="true" outlineLevel="0" collapsed="false">
      <c r="A9" s="37" t="s">
        <v>79</v>
      </c>
      <c r="B9" s="37" t="s">
        <v>80</v>
      </c>
      <c r="C9" s="37" t="s">
        <v>72</v>
      </c>
      <c r="D9" s="37" t="str">
        <f aca="false">'контрол лист'!D8</f>
        <v>КИУ</v>
      </c>
      <c r="E9" s="37" t="n">
        <v>0</v>
      </c>
      <c r="F9" s="38" t="s">
        <v>74</v>
      </c>
      <c r="G9" s="41" t="n">
        <v>4</v>
      </c>
      <c r="H9" s="38" t="n">
        <v>0</v>
      </c>
      <c r="I9" s="38" t="s">
        <v>75</v>
      </c>
      <c r="J9" s="37" t="str">
        <f aca="false">'контрол лист'!J8</f>
        <v>АЛТ клей РОСС RU.АЯ12.Д02542</v>
      </c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  <c r="IS9" s="35"/>
      <c r="IT9" s="35"/>
      <c r="IU9" s="35"/>
      <c r="IV9" s="35"/>
      <c r="IW9" s="35"/>
    </row>
    <row r="10" customFormat="false" ht="12" hidden="false" customHeight="true" outlineLevel="0" collapsed="false">
      <c r="A10" s="37" t="s">
        <v>81</v>
      </c>
      <c r="B10" s="37" t="s">
        <v>82</v>
      </c>
      <c r="C10" s="37" t="s">
        <v>72</v>
      </c>
      <c r="D10" s="37" t="str">
        <f aca="false">'контрол лист'!D9</f>
        <v>КИУ</v>
      </c>
      <c r="E10" s="37" t="n">
        <v>0</v>
      </c>
      <c r="F10" s="38" t="s">
        <v>74</v>
      </c>
      <c r="G10" s="41" t="n">
        <v>3</v>
      </c>
      <c r="H10" s="38" t="n">
        <v>0</v>
      </c>
      <c r="I10" s="38" t="s">
        <v>75</v>
      </c>
      <c r="J10" s="37" t="str">
        <f aca="false">'контрол лист'!J9</f>
        <v>АЛТ клей РОСС RU.АЯ12.Д02542</v>
      </c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5"/>
      <c r="HM10" s="35"/>
      <c r="HN10" s="35"/>
      <c r="HO10" s="35"/>
      <c r="HP10" s="35"/>
      <c r="HQ10" s="35"/>
      <c r="HR10" s="35"/>
      <c r="HS10" s="35"/>
      <c r="HT10" s="35"/>
      <c r="HU10" s="35"/>
      <c r="HV10" s="35"/>
      <c r="HW10" s="35"/>
      <c r="HX10" s="35"/>
      <c r="HY10" s="35"/>
      <c r="HZ10" s="35"/>
      <c r="IA10" s="35"/>
      <c r="IB10" s="35"/>
      <c r="IC10" s="35"/>
      <c r="ID10" s="35"/>
      <c r="IE10" s="35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5"/>
      <c r="IR10" s="35"/>
      <c r="IS10" s="35"/>
      <c r="IT10" s="35"/>
      <c r="IU10" s="35"/>
      <c r="IV10" s="35"/>
      <c r="IW10" s="35"/>
    </row>
    <row r="11" customFormat="false" ht="36" hidden="false" customHeight="true" outlineLevel="0" collapsed="false">
      <c r="A11" s="37" t="s">
        <v>83</v>
      </c>
      <c r="B11" s="37" t="n">
        <v>18.19</v>
      </c>
      <c r="C11" s="37" t="s">
        <v>72</v>
      </c>
      <c r="D11" s="37" t="str">
        <f aca="false">'контрол лист'!D10</f>
        <v>КИУ</v>
      </c>
      <c r="E11" s="37" t="n">
        <v>0</v>
      </c>
      <c r="F11" s="38" t="s">
        <v>74</v>
      </c>
      <c r="G11" s="41" t="n">
        <v>2</v>
      </c>
      <c r="H11" s="38" t="n">
        <v>0</v>
      </c>
      <c r="I11" s="38" t="s">
        <v>75</v>
      </c>
      <c r="J11" s="37" t="str">
        <f aca="false">'контрол лист'!J10</f>
        <v>АЛТ клей РОСС RU.АЯ12.Д02542</v>
      </c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35"/>
      <c r="FI11" s="35"/>
      <c r="FJ11" s="35"/>
      <c r="FK11" s="35"/>
      <c r="FL11" s="35"/>
      <c r="FM11" s="35"/>
      <c r="FN11" s="35"/>
      <c r="FO11" s="35"/>
      <c r="FP11" s="35"/>
      <c r="FQ11" s="35"/>
      <c r="FR11" s="35"/>
      <c r="FS11" s="35"/>
      <c r="FT11" s="35"/>
      <c r="FU11" s="35"/>
      <c r="FV11" s="35"/>
      <c r="FW11" s="35"/>
      <c r="FX11" s="35"/>
      <c r="FY11" s="35"/>
      <c r="FZ11" s="35"/>
      <c r="GA11" s="35"/>
      <c r="GB11" s="35"/>
      <c r="GC11" s="35"/>
      <c r="GD11" s="35"/>
      <c r="GE11" s="35"/>
      <c r="GF11" s="35"/>
      <c r="GG11" s="35"/>
      <c r="GH11" s="35"/>
      <c r="GI11" s="35"/>
      <c r="GJ11" s="35"/>
      <c r="GK11" s="35"/>
      <c r="GL11" s="35"/>
      <c r="GM11" s="35"/>
      <c r="GN11" s="35"/>
      <c r="GO11" s="35"/>
      <c r="GP11" s="35"/>
      <c r="GQ11" s="35"/>
      <c r="GR11" s="35"/>
      <c r="GS11" s="35"/>
      <c r="GT11" s="35"/>
      <c r="GU11" s="35"/>
      <c r="GV11" s="35"/>
      <c r="GW11" s="35"/>
      <c r="GX11" s="35"/>
      <c r="GY11" s="35"/>
      <c r="GZ11" s="35"/>
      <c r="HA11" s="35"/>
      <c r="HB11" s="35"/>
      <c r="HC11" s="35"/>
      <c r="HD11" s="35"/>
      <c r="HE11" s="35"/>
      <c r="HF11" s="35"/>
      <c r="HG11" s="35"/>
      <c r="HH11" s="35"/>
      <c r="HI11" s="35"/>
      <c r="HJ11" s="35"/>
      <c r="HK11" s="35"/>
      <c r="HL11" s="35"/>
      <c r="HM11" s="35"/>
      <c r="HN11" s="35"/>
      <c r="HO11" s="35"/>
      <c r="HP11" s="35"/>
      <c r="HQ11" s="35"/>
      <c r="HR11" s="35"/>
      <c r="HS11" s="35"/>
      <c r="HT11" s="35"/>
      <c r="HU11" s="35"/>
      <c r="HV11" s="35"/>
      <c r="HW11" s="35"/>
      <c r="HX11" s="35"/>
      <c r="HY11" s="35"/>
      <c r="HZ11" s="35"/>
      <c r="IA11" s="35"/>
      <c r="IB11" s="35"/>
      <c r="IC11" s="35"/>
      <c r="ID11" s="35"/>
      <c r="IE11" s="35"/>
      <c r="IF11" s="35"/>
      <c r="IG11" s="35"/>
      <c r="IH11" s="35"/>
      <c r="II11" s="35"/>
      <c r="IJ11" s="35"/>
      <c r="IK11" s="35"/>
      <c r="IL11" s="35"/>
      <c r="IM11" s="35"/>
      <c r="IN11" s="35"/>
      <c r="IO11" s="35"/>
      <c r="IP11" s="35"/>
      <c r="IQ11" s="35"/>
      <c r="IR11" s="35"/>
      <c r="IS11" s="35"/>
      <c r="IT11" s="35"/>
      <c r="IU11" s="35"/>
      <c r="IV11" s="35"/>
      <c r="IW11" s="35"/>
    </row>
    <row r="12" customFormat="false" ht="24" hidden="false" customHeight="true" outlineLevel="0" collapsed="false">
      <c r="A12" s="37" t="s">
        <v>84</v>
      </c>
      <c r="B12" s="37" t="n">
        <v>108</v>
      </c>
      <c r="C12" s="37" t="s">
        <v>72</v>
      </c>
      <c r="D12" s="37" t="str">
        <f aca="false">'контрол лист'!D11</f>
        <v>КИУ</v>
      </c>
      <c r="E12" s="37" t="n">
        <v>0</v>
      </c>
      <c r="F12" s="38" t="s">
        <v>74</v>
      </c>
      <c r="G12" s="41" t="n">
        <v>1</v>
      </c>
      <c r="H12" s="38" t="n">
        <v>0</v>
      </c>
      <c r="I12" s="38" t="s">
        <v>75</v>
      </c>
      <c r="J12" s="37" t="str">
        <f aca="false">'контрол лист'!J11</f>
        <v>АЛТ клей РОСС RU.АЯ12.Д02542</v>
      </c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35"/>
      <c r="FG12" s="35"/>
      <c r="FH12" s="35"/>
      <c r="FI12" s="35"/>
      <c r="FJ12" s="35"/>
      <c r="FK12" s="35"/>
      <c r="FL12" s="35"/>
      <c r="FM12" s="35"/>
      <c r="FN12" s="35"/>
      <c r="FO12" s="35"/>
      <c r="FP12" s="35"/>
      <c r="FQ12" s="35"/>
      <c r="FR12" s="35"/>
      <c r="FS12" s="35"/>
      <c r="FT12" s="35"/>
      <c r="FU12" s="35"/>
      <c r="FV12" s="35"/>
      <c r="FW12" s="35"/>
      <c r="FX12" s="35"/>
      <c r="FY12" s="35"/>
      <c r="FZ12" s="35"/>
      <c r="GA12" s="35"/>
      <c r="GB12" s="35"/>
      <c r="GC12" s="35"/>
      <c r="GD12" s="35"/>
      <c r="GE12" s="35"/>
      <c r="GF12" s="35"/>
      <c r="GG12" s="35"/>
      <c r="GH12" s="35"/>
      <c r="GI12" s="35"/>
      <c r="GJ12" s="35"/>
      <c r="GK12" s="35"/>
      <c r="GL12" s="35"/>
      <c r="GM12" s="35"/>
      <c r="GN12" s="35"/>
      <c r="GO12" s="35"/>
      <c r="GP12" s="35"/>
      <c r="GQ12" s="35"/>
      <c r="GR12" s="35"/>
      <c r="GS12" s="35"/>
      <c r="GT12" s="35"/>
      <c r="GU12" s="35"/>
      <c r="GV12" s="35"/>
      <c r="GW12" s="35"/>
      <c r="GX12" s="35"/>
      <c r="GY12" s="35"/>
      <c r="GZ12" s="35"/>
      <c r="HA12" s="35"/>
      <c r="HB12" s="35"/>
      <c r="HC12" s="35"/>
      <c r="HD12" s="35"/>
      <c r="HE12" s="35"/>
      <c r="HF12" s="35"/>
      <c r="HG12" s="35"/>
      <c r="HH12" s="35"/>
      <c r="HI12" s="35"/>
      <c r="HJ12" s="35"/>
      <c r="HK12" s="35"/>
      <c r="HL12" s="35"/>
      <c r="HM12" s="35"/>
      <c r="HN12" s="35"/>
      <c r="HO12" s="35"/>
      <c r="HP12" s="35"/>
      <c r="HQ12" s="35"/>
      <c r="HR12" s="35"/>
      <c r="HS12" s="35"/>
      <c r="HT12" s="35"/>
      <c r="HU12" s="35"/>
      <c r="HV12" s="35"/>
      <c r="HW12" s="35"/>
      <c r="HX12" s="35"/>
      <c r="HY12" s="35"/>
      <c r="HZ12" s="35"/>
      <c r="IA12" s="35"/>
      <c r="IB12" s="35"/>
      <c r="IC12" s="35"/>
      <c r="ID12" s="35"/>
      <c r="IE12" s="35"/>
      <c r="IF12" s="35"/>
      <c r="IG12" s="35"/>
      <c r="IH12" s="35"/>
      <c r="II12" s="35"/>
      <c r="IJ12" s="35"/>
      <c r="IK12" s="35"/>
      <c r="IL12" s="35"/>
      <c r="IM12" s="35"/>
      <c r="IN12" s="35"/>
      <c r="IO12" s="35"/>
      <c r="IP12" s="35"/>
      <c r="IQ12" s="35"/>
      <c r="IR12" s="35"/>
      <c r="IS12" s="35"/>
      <c r="IT12" s="35"/>
      <c r="IU12" s="35"/>
      <c r="IV12" s="35"/>
      <c r="IW12" s="35"/>
    </row>
    <row r="13" customFormat="false" ht="24" hidden="false" customHeight="true" outlineLevel="0" collapsed="false">
      <c r="A13" s="37" t="s">
        <v>85</v>
      </c>
      <c r="B13" s="37" t="n">
        <v>22.21</v>
      </c>
      <c r="C13" s="37" t="s">
        <v>72</v>
      </c>
      <c r="D13" s="37" t="str">
        <f aca="false">'контрол лист'!D12</f>
        <v>КИУ</v>
      </c>
      <c r="E13" s="37" t="n">
        <v>0</v>
      </c>
      <c r="F13" s="38" t="s">
        <v>74</v>
      </c>
      <c r="G13" s="41" t="n">
        <v>2</v>
      </c>
      <c r="H13" s="38" t="n">
        <v>0</v>
      </c>
      <c r="I13" s="38" t="s">
        <v>75</v>
      </c>
      <c r="J13" s="37" t="str">
        <f aca="false">'контрол лист'!J12</f>
        <v>АЛТ клей РОСС RU.АЯ12.Д02542</v>
      </c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5"/>
      <c r="HM13" s="35"/>
      <c r="HN13" s="35"/>
      <c r="HO13" s="35"/>
      <c r="HP13" s="35"/>
      <c r="HQ13" s="35"/>
      <c r="HR13" s="35"/>
      <c r="HS13" s="35"/>
      <c r="HT13" s="35"/>
      <c r="HU13" s="35"/>
      <c r="HV13" s="35"/>
      <c r="HW13" s="35"/>
      <c r="HX13" s="35"/>
      <c r="HY13" s="35"/>
      <c r="HZ13" s="35"/>
      <c r="IA13" s="35"/>
      <c r="IB13" s="35"/>
      <c r="IC13" s="35"/>
      <c r="ID13" s="35"/>
      <c r="IE13" s="35"/>
      <c r="IF13" s="35"/>
      <c r="IG13" s="35"/>
      <c r="IH13" s="35"/>
      <c r="II13" s="35"/>
      <c r="IJ13" s="35"/>
      <c r="IK13" s="35"/>
      <c r="IL13" s="35"/>
      <c r="IM13" s="35"/>
      <c r="IN13" s="35"/>
      <c r="IO13" s="35"/>
      <c r="IP13" s="35"/>
      <c r="IQ13" s="35"/>
      <c r="IR13" s="35"/>
      <c r="IS13" s="35"/>
      <c r="IT13" s="35"/>
      <c r="IU13" s="35"/>
      <c r="IV13" s="35"/>
      <c r="IW13" s="35"/>
    </row>
    <row r="14" customFormat="false" ht="24" hidden="false" customHeight="true" outlineLevel="0" collapsed="false">
      <c r="A14" s="37" t="s">
        <v>86</v>
      </c>
      <c r="B14" s="37" t="n">
        <v>23.24</v>
      </c>
      <c r="C14" s="37" t="s">
        <v>72</v>
      </c>
      <c r="D14" s="37" t="str">
        <f aca="false">'контрол лист'!D13</f>
        <v>КИУ</v>
      </c>
      <c r="E14" s="37" t="n">
        <v>0</v>
      </c>
      <c r="F14" s="38" t="s">
        <v>74</v>
      </c>
      <c r="G14" s="41" t="n">
        <v>2</v>
      </c>
      <c r="H14" s="38" t="n">
        <v>0</v>
      </c>
      <c r="I14" s="38" t="s">
        <v>75</v>
      </c>
      <c r="J14" s="37" t="str">
        <f aca="false">'контрол лист'!J13</f>
        <v>АЛТ клей РОСС RU.АЯ12.Д02542</v>
      </c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5"/>
      <c r="GP14" s="35"/>
      <c r="GQ14" s="35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5"/>
      <c r="HC14" s="35"/>
      <c r="HD14" s="35"/>
      <c r="HE14" s="35"/>
      <c r="HF14" s="35"/>
      <c r="HG14" s="35"/>
      <c r="HH14" s="35"/>
      <c r="HI14" s="35"/>
      <c r="HJ14" s="35"/>
      <c r="HK14" s="35"/>
      <c r="HL14" s="35"/>
      <c r="HM14" s="35"/>
      <c r="HN14" s="35"/>
      <c r="HO14" s="35"/>
      <c r="HP14" s="35"/>
      <c r="HQ14" s="35"/>
      <c r="HR14" s="35"/>
      <c r="HS14" s="35"/>
      <c r="HT14" s="35"/>
      <c r="HU14" s="35"/>
      <c r="HV14" s="35"/>
      <c r="HW14" s="35"/>
      <c r="HX14" s="35"/>
      <c r="HY14" s="35"/>
      <c r="HZ14" s="35"/>
      <c r="IA14" s="35"/>
      <c r="IB14" s="35"/>
      <c r="IC14" s="35"/>
      <c r="ID14" s="35"/>
      <c r="IE14" s="35"/>
      <c r="IF14" s="35"/>
      <c r="IG14" s="35"/>
      <c r="IH14" s="35"/>
      <c r="II14" s="35"/>
      <c r="IJ14" s="35"/>
      <c r="IK14" s="35"/>
      <c r="IL14" s="35"/>
      <c r="IM14" s="35"/>
      <c r="IN14" s="35"/>
      <c r="IO14" s="35"/>
      <c r="IP14" s="35"/>
      <c r="IQ14" s="35"/>
      <c r="IR14" s="35"/>
      <c r="IS14" s="35"/>
      <c r="IT14" s="35"/>
      <c r="IU14" s="35"/>
      <c r="IV14" s="35"/>
      <c r="IW14" s="35"/>
    </row>
    <row r="15" customFormat="false" ht="24" hidden="false" customHeight="true" outlineLevel="0" collapsed="false">
      <c r="A15" s="37" t="s">
        <v>87</v>
      </c>
      <c r="B15" s="37" t="n">
        <v>25.26</v>
      </c>
      <c r="C15" s="37" t="s">
        <v>72</v>
      </c>
      <c r="D15" s="37" t="str">
        <f aca="false">'контрол лист'!D14</f>
        <v>КИУ</v>
      </c>
      <c r="E15" s="37" t="n">
        <v>0</v>
      </c>
      <c r="F15" s="38" t="s">
        <v>74</v>
      </c>
      <c r="G15" s="41" t="n">
        <v>2</v>
      </c>
      <c r="H15" s="38" t="n">
        <v>0</v>
      </c>
      <c r="I15" s="38" t="s">
        <v>75</v>
      </c>
      <c r="J15" s="37" t="str">
        <f aca="false">'контрол лист'!J14</f>
        <v>АЛТ клей РОСС RU.АЯ12.Д02542</v>
      </c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5"/>
      <c r="FV15" s="35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  <c r="GS15" s="35"/>
      <c r="GT15" s="35"/>
      <c r="GU15" s="35"/>
      <c r="GV15" s="35"/>
      <c r="GW15" s="35"/>
      <c r="GX15" s="35"/>
      <c r="GY15" s="35"/>
      <c r="GZ15" s="35"/>
      <c r="HA15" s="35"/>
      <c r="HB15" s="35"/>
      <c r="HC15" s="35"/>
      <c r="HD15" s="35"/>
      <c r="HE15" s="35"/>
      <c r="HF15" s="35"/>
      <c r="HG15" s="35"/>
      <c r="HH15" s="35"/>
      <c r="HI15" s="35"/>
      <c r="HJ15" s="35"/>
      <c r="HK15" s="35"/>
      <c r="HL15" s="35"/>
      <c r="HM15" s="35"/>
      <c r="HN15" s="35"/>
      <c r="HO15" s="35"/>
      <c r="HP15" s="35"/>
      <c r="HQ15" s="35"/>
      <c r="HR15" s="35"/>
      <c r="HS15" s="35"/>
      <c r="HT15" s="35"/>
      <c r="HU15" s="35"/>
      <c r="HV15" s="35"/>
      <c r="HW15" s="35"/>
      <c r="HX15" s="35"/>
      <c r="HY15" s="35"/>
      <c r="HZ15" s="35"/>
      <c r="IA15" s="35"/>
      <c r="IB15" s="35"/>
      <c r="IC15" s="35"/>
      <c r="ID15" s="35"/>
      <c r="IE15" s="35"/>
      <c r="IF15" s="35"/>
      <c r="IG15" s="35"/>
      <c r="IH15" s="35"/>
      <c r="II15" s="35"/>
      <c r="IJ15" s="35"/>
      <c r="IK15" s="35"/>
      <c r="IL15" s="35"/>
      <c r="IM15" s="35"/>
      <c r="IN15" s="35"/>
      <c r="IO15" s="35"/>
      <c r="IP15" s="35"/>
      <c r="IQ15" s="35"/>
      <c r="IR15" s="35"/>
      <c r="IS15" s="35"/>
      <c r="IT15" s="35"/>
      <c r="IU15" s="35"/>
      <c r="IV15" s="35"/>
      <c r="IW15" s="35"/>
    </row>
    <row r="16" customFormat="false" ht="24" hidden="false" customHeight="true" outlineLevel="0" collapsed="false">
      <c r="A16" s="37" t="s">
        <v>88</v>
      </c>
      <c r="B16" s="37" t="s">
        <v>89</v>
      </c>
      <c r="C16" s="37" t="s">
        <v>72</v>
      </c>
      <c r="D16" s="37" t="str">
        <f aca="false">'контрол лист'!D15</f>
        <v>КИУ</v>
      </c>
      <c r="E16" s="37" t="n">
        <v>0</v>
      </c>
      <c r="F16" s="38" t="s">
        <v>74</v>
      </c>
      <c r="G16" s="41" t="n">
        <v>4</v>
      </c>
      <c r="H16" s="38" t="n">
        <v>0</v>
      </c>
      <c r="I16" s="38" t="s">
        <v>75</v>
      </c>
      <c r="J16" s="37" t="str">
        <f aca="false">'контрол лист'!J15</f>
        <v>АЛТ клей РОСС RU.АЯ12.Д02542</v>
      </c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5"/>
      <c r="HC16" s="35"/>
      <c r="HD16" s="35"/>
      <c r="HE16" s="35"/>
      <c r="HF16" s="35"/>
      <c r="HG16" s="35"/>
      <c r="HH16" s="35"/>
      <c r="HI16" s="35"/>
      <c r="HJ16" s="35"/>
      <c r="HK16" s="35"/>
      <c r="HL16" s="35"/>
      <c r="HM16" s="35"/>
      <c r="HN16" s="35"/>
      <c r="HO16" s="35"/>
      <c r="HP16" s="35"/>
      <c r="HQ16" s="35"/>
      <c r="HR16" s="35"/>
      <c r="HS16" s="35"/>
      <c r="HT16" s="35"/>
      <c r="HU16" s="35"/>
      <c r="HV16" s="35"/>
      <c r="HW16" s="35"/>
      <c r="HX16" s="35"/>
      <c r="HY16" s="35"/>
      <c r="HZ16" s="35"/>
      <c r="IA16" s="35"/>
      <c r="IB16" s="35"/>
      <c r="IC16" s="35"/>
      <c r="ID16" s="35"/>
      <c r="IE16" s="35"/>
      <c r="IF16" s="35"/>
      <c r="IG16" s="35"/>
      <c r="IH16" s="35"/>
      <c r="II16" s="35"/>
      <c r="IJ16" s="35"/>
      <c r="IK16" s="35"/>
      <c r="IL16" s="35"/>
      <c r="IM16" s="35"/>
      <c r="IN16" s="35"/>
      <c r="IO16" s="35"/>
      <c r="IP16" s="35"/>
      <c r="IQ16" s="35"/>
      <c r="IR16" s="35"/>
      <c r="IS16" s="35"/>
      <c r="IT16" s="35"/>
      <c r="IU16" s="35"/>
      <c r="IV16" s="35"/>
      <c r="IW16" s="35"/>
    </row>
    <row r="17" customFormat="false" ht="48" hidden="false" customHeight="true" outlineLevel="0" collapsed="false">
      <c r="A17" s="37" t="s">
        <v>90</v>
      </c>
      <c r="B17" s="37" t="s">
        <v>91</v>
      </c>
      <c r="C17" s="37" t="s">
        <v>72</v>
      </c>
      <c r="D17" s="37" t="str">
        <f aca="false">'контрол лист'!D16</f>
        <v>КИУ</v>
      </c>
      <c r="E17" s="37" t="n">
        <v>0</v>
      </c>
      <c r="F17" s="38" t="s">
        <v>74</v>
      </c>
      <c r="G17" s="41" t="n">
        <v>3</v>
      </c>
      <c r="H17" s="38" t="n">
        <v>0</v>
      </c>
      <c r="I17" s="38" t="s">
        <v>75</v>
      </c>
      <c r="J17" s="37" t="str">
        <f aca="false">'контрол лист'!J16</f>
        <v>АЛТ клей РОСС RU.АЯ12.Д02542</v>
      </c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5"/>
      <c r="HS17" s="35"/>
      <c r="HT17" s="35"/>
      <c r="HU17" s="35"/>
      <c r="HV17" s="35"/>
      <c r="HW17" s="35"/>
      <c r="HX17" s="35"/>
      <c r="HY17" s="35"/>
      <c r="HZ17" s="35"/>
      <c r="IA17" s="35"/>
      <c r="IB17" s="35"/>
      <c r="IC17" s="35"/>
      <c r="ID17" s="35"/>
      <c r="IE17" s="35"/>
      <c r="IF17" s="35"/>
      <c r="IG17" s="35"/>
      <c r="IH17" s="35"/>
      <c r="II17" s="35"/>
      <c r="IJ17" s="35"/>
      <c r="IK17" s="35"/>
      <c r="IL17" s="35"/>
      <c r="IM17" s="35"/>
      <c r="IN17" s="35"/>
      <c r="IO17" s="35"/>
      <c r="IP17" s="35"/>
      <c r="IQ17" s="35"/>
      <c r="IR17" s="35"/>
      <c r="IS17" s="35"/>
      <c r="IT17" s="35"/>
      <c r="IU17" s="35"/>
      <c r="IV17" s="35"/>
      <c r="IW17" s="35"/>
    </row>
    <row r="18" customFormat="false" ht="48" hidden="false" customHeight="true" outlineLevel="0" collapsed="false">
      <c r="A18" s="37" t="s">
        <v>92</v>
      </c>
      <c r="B18" s="37" t="n">
        <v>37</v>
      </c>
      <c r="C18" s="37" t="s">
        <v>72</v>
      </c>
      <c r="D18" s="37" t="str">
        <f aca="false">'контрол лист'!D17</f>
        <v>КИУ</v>
      </c>
      <c r="E18" s="37" t="n">
        <v>0</v>
      </c>
      <c r="F18" s="38" t="s">
        <v>74</v>
      </c>
      <c r="G18" s="41" t="n">
        <v>1</v>
      </c>
      <c r="H18" s="38" t="n">
        <v>0</v>
      </c>
      <c r="I18" s="38" t="s">
        <v>75</v>
      </c>
      <c r="J18" s="37" t="str">
        <f aca="false">'контрол лист'!J17</f>
        <v>АЛТ клей РОСС RU.АЯ12.Д02542</v>
      </c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  <c r="IS18" s="35"/>
      <c r="IT18" s="35"/>
      <c r="IU18" s="35"/>
      <c r="IV18" s="35"/>
      <c r="IW18" s="35"/>
    </row>
    <row r="19" customFormat="false" ht="36" hidden="false" customHeight="true" outlineLevel="0" collapsed="false">
      <c r="A19" s="37" t="s">
        <v>93</v>
      </c>
      <c r="B19" s="37" t="s">
        <v>94</v>
      </c>
      <c r="C19" s="37" t="s">
        <v>72</v>
      </c>
      <c r="D19" s="37" t="str">
        <f aca="false">'контрол лист'!D18</f>
        <v>КИУ</v>
      </c>
      <c r="E19" s="37" t="s">
        <v>95</v>
      </c>
      <c r="F19" s="38" t="s">
        <v>96</v>
      </c>
      <c r="G19" s="41" t="n">
        <v>4</v>
      </c>
      <c r="H19" s="38" t="n">
        <v>1</v>
      </c>
      <c r="I19" s="38" t="s">
        <v>75</v>
      </c>
      <c r="J19" s="37" t="str">
        <f aca="false">'контрол лист'!J18</f>
        <v>АЛТ клей РОСС RU.АЯ12.Д02542</v>
      </c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5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5"/>
      <c r="GP19" s="35"/>
      <c r="GQ19" s="35"/>
      <c r="GR19" s="35"/>
      <c r="GS19" s="35"/>
      <c r="GT19" s="35"/>
      <c r="GU19" s="35"/>
      <c r="GV19" s="35"/>
      <c r="GW19" s="35"/>
      <c r="GX19" s="35"/>
      <c r="GY19" s="35"/>
      <c r="GZ19" s="35"/>
      <c r="HA19" s="35"/>
      <c r="HB19" s="35"/>
      <c r="HC19" s="35"/>
      <c r="HD19" s="35"/>
      <c r="HE19" s="35"/>
      <c r="HF19" s="35"/>
      <c r="HG19" s="35"/>
      <c r="HH19" s="35"/>
      <c r="HI19" s="35"/>
      <c r="HJ19" s="35"/>
      <c r="HK19" s="35"/>
      <c r="HL19" s="35"/>
      <c r="HM19" s="35"/>
      <c r="HN19" s="35"/>
      <c r="HO19" s="35"/>
      <c r="HP19" s="35"/>
      <c r="HQ19" s="35"/>
      <c r="HR19" s="35"/>
      <c r="HS19" s="35"/>
      <c r="HT19" s="35"/>
      <c r="HU19" s="35"/>
      <c r="HV19" s="35"/>
      <c r="HW19" s="35"/>
      <c r="HX19" s="35"/>
      <c r="HY19" s="35"/>
      <c r="HZ19" s="35"/>
      <c r="IA19" s="35"/>
      <c r="IB19" s="35"/>
      <c r="IC19" s="35"/>
      <c r="ID19" s="35"/>
      <c r="IE19" s="35"/>
      <c r="IF19" s="35"/>
      <c r="IG19" s="35"/>
      <c r="IH19" s="35"/>
      <c r="II19" s="35"/>
      <c r="IJ19" s="35"/>
      <c r="IK19" s="35"/>
      <c r="IL19" s="35"/>
      <c r="IM19" s="35"/>
      <c r="IN19" s="35"/>
      <c r="IO19" s="35"/>
      <c r="IP19" s="35"/>
      <c r="IQ19" s="35"/>
      <c r="IR19" s="35"/>
      <c r="IS19" s="35"/>
      <c r="IT19" s="35"/>
      <c r="IU19" s="35"/>
      <c r="IV19" s="35"/>
      <c r="IW19" s="35"/>
    </row>
    <row r="20" customFormat="false" ht="24" hidden="false" customHeight="true" outlineLevel="0" collapsed="false">
      <c r="A20" s="37" t="s">
        <v>97</v>
      </c>
      <c r="B20" s="37" t="s">
        <v>98</v>
      </c>
      <c r="C20" s="37" t="s">
        <v>72</v>
      </c>
      <c r="D20" s="37" t="str">
        <f aca="false">'контрол лист'!D19</f>
        <v>КИУ</v>
      </c>
      <c r="E20" s="37" t="n">
        <v>0</v>
      </c>
      <c r="F20" s="38" t="s">
        <v>74</v>
      </c>
      <c r="G20" s="41" t="n">
        <v>6</v>
      </c>
      <c r="H20" s="38" t="n">
        <v>0</v>
      </c>
      <c r="I20" s="38" t="s">
        <v>75</v>
      </c>
      <c r="J20" s="37" t="str">
        <f aca="false">'контрол лист'!J19</f>
        <v>АЛТ клей РОСС RU.АЯ12.Д02542</v>
      </c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5"/>
      <c r="HM20" s="35"/>
      <c r="HN20" s="35"/>
      <c r="HO20" s="35"/>
      <c r="HP20" s="35"/>
      <c r="HQ20" s="35"/>
      <c r="HR20" s="35"/>
      <c r="HS20" s="35"/>
      <c r="HT20" s="35"/>
      <c r="HU20" s="35"/>
      <c r="HV20" s="35"/>
      <c r="HW20" s="35"/>
      <c r="HX20" s="35"/>
      <c r="HY20" s="35"/>
      <c r="HZ20" s="35"/>
      <c r="IA20" s="35"/>
      <c r="IB20" s="35"/>
      <c r="IC20" s="35"/>
      <c r="ID20" s="35"/>
      <c r="IE20" s="35"/>
      <c r="IF20" s="35"/>
      <c r="IG20" s="35"/>
      <c r="IH20" s="35"/>
      <c r="II20" s="35"/>
      <c r="IJ20" s="35"/>
      <c r="IK20" s="35"/>
      <c r="IL20" s="35"/>
      <c r="IM20" s="35"/>
      <c r="IN20" s="35"/>
      <c r="IO20" s="35"/>
      <c r="IP20" s="35"/>
      <c r="IQ20" s="35"/>
      <c r="IR20" s="35"/>
      <c r="IS20" s="35"/>
      <c r="IT20" s="35"/>
      <c r="IU20" s="35"/>
      <c r="IV20" s="35"/>
      <c r="IW20" s="35"/>
    </row>
    <row r="21" customFormat="false" ht="36" hidden="false" customHeight="true" outlineLevel="0" collapsed="false">
      <c r="A21" s="37" t="s">
        <v>99</v>
      </c>
      <c r="B21" s="37" t="s">
        <v>100</v>
      </c>
      <c r="C21" s="37" t="s">
        <v>72</v>
      </c>
      <c r="D21" s="37" t="str">
        <f aca="false">'контрол лист'!D20</f>
        <v>КИУ</v>
      </c>
      <c r="E21" s="37" t="n">
        <v>0</v>
      </c>
      <c r="F21" s="38" t="s">
        <v>101</v>
      </c>
      <c r="G21" s="41" t="n">
        <v>2</v>
      </c>
      <c r="H21" s="38" t="n">
        <v>0</v>
      </c>
      <c r="I21" s="38" t="s">
        <v>75</v>
      </c>
      <c r="J21" s="37" t="str">
        <f aca="false">'контрол лист'!J20</f>
        <v>АЛТ клей РОСС RU.АЯ12.Д02542</v>
      </c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  <c r="HH21" s="35"/>
      <c r="HI21" s="35"/>
      <c r="HJ21" s="35"/>
      <c r="HK21" s="35"/>
      <c r="HL21" s="35"/>
      <c r="HM21" s="35"/>
      <c r="HN21" s="35"/>
      <c r="HO21" s="35"/>
      <c r="HP21" s="35"/>
      <c r="HQ21" s="35"/>
      <c r="HR21" s="35"/>
      <c r="HS21" s="35"/>
      <c r="HT21" s="35"/>
      <c r="HU21" s="35"/>
      <c r="HV21" s="35"/>
      <c r="HW21" s="35"/>
      <c r="HX21" s="35"/>
      <c r="HY21" s="35"/>
      <c r="HZ21" s="35"/>
      <c r="IA21" s="35"/>
      <c r="IB21" s="35"/>
      <c r="IC21" s="35"/>
      <c r="ID21" s="35"/>
      <c r="IE21" s="35"/>
      <c r="IF21" s="35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  <c r="IU21" s="35"/>
      <c r="IV21" s="35"/>
      <c r="IW21" s="35"/>
    </row>
    <row r="22" customFormat="false" ht="36" hidden="false" customHeight="true" outlineLevel="0" collapsed="false">
      <c r="A22" s="37" t="s">
        <v>102</v>
      </c>
      <c r="B22" s="37" t="n">
        <v>64.67</v>
      </c>
      <c r="C22" s="37" t="s">
        <v>72</v>
      </c>
      <c r="D22" s="37" t="str">
        <f aca="false">'контрол лист'!D21</f>
        <v>КИУ</v>
      </c>
      <c r="E22" s="37" t="n">
        <v>0</v>
      </c>
      <c r="F22" s="38" t="s">
        <v>74</v>
      </c>
      <c r="G22" s="41" t="n">
        <v>2</v>
      </c>
      <c r="H22" s="38" t="n">
        <v>0</v>
      </c>
      <c r="I22" s="38" t="s">
        <v>75</v>
      </c>
      <c r="J22" s="37" t="str">
        <f aca="false">'контрол лист'!J21</f>
        <v>АЛТ клей РОСС RU.АЯ12.Д02542</v>
      </c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  <c r="GS22" s="35"/>
      <c r="GT22" s="35"/>
      <c r="GU22" s="35"/>
      <c r="GV22" s="35"/>
      <c r="GW22" s="35"/>
      <c r="GX22" s="35"/>
      <c r="GY22" s="35"/>
      <c r="GZ22" s="35"/>
      <c r="HA22" s="35"/>
      <c r="HB22" s="35"/>
      <c r="HC22" s="35"/>
      <c r="HD22" s="35"/>
      <c r="HE22" s="35"/>
      <c r="HF22" s="35"/>
      <c r="HG22" s="35"/>
      <c r="HH22" s="35"/>
      <c r="HI22" s="35"/>
      <c r="HJ22" s="35"/>
      <c r="HK22" s="35"/>
      <c r="HL22" s="35"/>
      <c r="HM22" s="35"/>
      <c r="HN22" s="35"/>
      <c r="HO22" s="35"/>
      <c r="HP22" s="35"/>
      <c r="HQ22" s="35"/>
      <c r="HR22" s="35"/>
      <c r="HS22" s="35"/>
      <c r="HT22" s="35"/>
      <c r="HU22" s="35"/>
      <c r="HV22" s="35"/>
      <c r="HW22" s="35"/>
      <c r="HX22" s="35"/>
      <c r="HY22" s="35"/>
      <c r="HZ22" s="35"/>
      <c r="IA22" s="35"/>
      <c r="IB22" s="35"/>
      <c r="IC22" s="35"/>
      <c r="ID22" s="35"/>
      <c r="IE22" s="35"/>
      <c r="IF22" s="35"/>
      <c r="IG22" s="35"/>
      <c r="IH22" s="35"/>
      <c r="II22" s="35"/>
      <c r="IJ22" s="35"/>
      <c r="IK22" s="35"/>
      <c r="IL22" s="35"/>
      <c r="IM22" s="35"/>
      <c r="IN22" s="35"/>
      <c r="IO22" s="35"/>
      <c r="IP22" s="35"/>
      <c r="IQ22" s="35"/>
      <c r="IR22" s="35"/>
      <c r="IS22" s="35"/>
      <c r="IT22" s="35"/>
      <c r="IU22" s="35"/>
      <c r="IV22" s="35"/>
      <c r="IW22" s="35"/>
    </row>
    <row r="23" customFormat="false" ht="36" hidden="false" customHeight="true" outlineLevel="0" collapsed="false">
      <c r="A23" s="37" t="s">
        <v>103</v>
      </c>
      <c r="B23" s="37" t="n">
        <v>65.66</v>
      </c>
      <c r="C23" s="37" t="s">
        <v>72</v>
      </c>
      <c r="D23" s="37" t="str">
        <f aca="false">'контрол лист'!D22</f>
        <v>КИУ</v>
      </c>
      <c r="E23" s="37" t="n">
        <v>0</v>
      </c>
      <c r="F23" s="38" t="s">
        <v>74</v>
      </c>
      <c r="G23" s="41" t="n">
        <v>2</v>
      </c>
      <c r="H23" s="38" t="n">
        <v>0</v>
      </c>
      <c r="I23" s="38" t="s">
        <v>75</v>
      </c>
      <c r="J23" s="37" t="str">
        <f aca="false">'контрол лист'!J22</f>
        <v>АЛТ клей РОСС RU.АЯ12.Д02542</v>
      </c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  <c r="IR23" s="35"/>
      <c r="IS23" s="35"/>
      <c r="IT23" s="35"/>
      <c r="IU23" s="35"/>
      <c r="IV23" s="35"/>
      <c r="IW23" s="35"/>
    </row>
    <row r="24" customFormat="false" ht="48" hidden="false" customHeight="true" outlineLevel="0" collapsed="false">
      <c r="A24" s="37" t="s">
        <v>104</v>
      </c>
      <c r="B24" s="37" t="s">
        <v>105</v>
      </c>
      <c r="C24" s="37" t="s">
        <v>72</v>
      </c>
      <c r="D24" s="37" t="str">
        <f aca="false">'контрол лист'!D23</f>
        <v>КИУ</v>
      </c>
      <c r="E24" s="37" t="n">
        <v>0</v>
      </c>
      <c r="F24" s="38" t="s">
        <v>74</v>
      </c>
      <c r="G24" s="41" t="n">
        <v>3</v>
      </c>
      <c r="H24" s="38" t="n">
        <v>0</v>
      </c>
      <c r="I24" s="38" t="s">
        <v>75</v>
      </c>
      <c r="J24" s="37" t="str">
        <f aca="false">'контрол лист'!J23</f>
        <v>АЛТ клей РОСС RU.АЯ12.Д02542</v>
      </c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  <c r="FJ24" s="35"/>
      <c r="FK24" s="35"/>
      <c r="FL24" s="35"/>
      <c r="FM24" s="35"/>
      <c r="FN24" s="35"/>
      <c r="FO24" s="35"/>
      <c r="FP24" s="35"/>
      <c r="FQ24" s="35"/>
      <c r="FR24" s="35"/>
      <c r="FS24" s="35"/>
      <c r="FT24" s="35"/>
      <c r="FU24" s="35"/>
      <c r="FV24" s="35"/>
      <c r="FW24" s="35"/>
      <c r="FX24" s="35"/>
      <c r="FY24" s="35"/>
      <c r="FZ24" s="35"/>
      <c r="GA24" s="35"/>
      <c r="GB24" s="35"/>
      <c r="GC24" s="35"/>
      <c r="GD24" s="35"/>
      <c r="GE24" s="35"/>
      <c r="GF24" s="35"/>
      <c r="GG24" s="35"/>
      <c r="GH24" s="35"/>
      <c r="GI24" s="35"/>
      <c r="GJ24" s="35"/>
      <c r="GK24" s="35"/>
      <c r="GL24" s="35"/>
      <c r="GM24" s="35"/>
      <c r="GN24" s="35"/>
      <c r="GO24" s="35"/>
      <c r="GP24" s="35"/>
      <c r="GQ24" s="35"/>
      <c r="GR24" s="35"/>
      <c r="GS24" s="35"/>
      <c r="GT24" s="35"/>
      <c r="GU24" s="35"/>
      <c r="GV24" s="35"/>
      <c r="GW24" s="35"/>
      <c r="GX24" s="35"/>
      <c r="GY24" s="35"/>
      <c r="GZ24" s="35"/>
      <c r="HA24" s="35"/>
      <c r="HB24" s="35"/>
      <c r="HC24" s="35"/>
      <c r="HD24" s="35"/>
      <c r="HE24" s="35"/>
      <c r="HF24" s="35"/>
      <c r="HG24" s="35"/>
      <c r="HH24" s="35"/>
      <c r="HI24" s="35"/>
      <c r="HJ24" s="35"/>
      <c r="HK24" s="35"/>
      <c r="HL24" s="35"/>
      <c r="HM24" s="35"/>
      <c r="HN24" s="35"/>
      <c r="HO24" s="35"/>
      <c r="HP24" s="35"/>
      <c r="HQ24" s="35"/>
      <c r="HR24" s="35"/>
      <c r="HS24" s="35"/>
      <c r="HT24" s="35"/>
      <c r="HU24" s="35"/>
      <c r="HV24" s="35"/>
      <c r="HW24" s="35"/>
      <c r="HX24" s="35"/>
      <c r="HY24" s="35"/>
      <c r="HZ24" s="35"/>
      <c r="IA24" s="35"/>
      <c r="IB24" s="35"/>
      <c r="IC24" s="35"/>
      <c r="ID24" s="35"/>
      <c r="IE24" s="35"/>
      <c r="IF24" s="35"/>
      <c r="IG24" s="35"/>
      <c r="IH24" s="35"/>
      <c r="II24" s="35"/>
      <c r="IJ24" s="35"/>
      <c r="IK24" s="35"/>
      <c r="IL24" s="35"/>
      <c r="IM24" s="35"/>
      <c r="IN24" s="35"/>
      <c r="IO24" s="35"/>
      <c r="IP24" s="35"/>
      <c r="IQ24" s="35"/>
      <c r="IR24" s="35"/>
      <c r="IS24" s="35"/>
      <c r="IT24" s="35"/>
      <c r="IU24" s="35"/>
      <c r="IV24" s="35"/>
      <c r="IW24" s="35"/>
    </row>
    <row r="25" customFormat="false" ht="24" hidden="false" customHeight="true" outlineLevel="0" collapsed="false">
      <c r="A25" s="37" t="s">
        <v>106</v>
      </c>
      <c r="B25" s="37" t="n">
        <v>27.28</v>
      </c>
      <c r="C25" s="37" t="s">
        <v>72</v>
      </c>
      <c r="D25" s="37" t="str">
        <f aca="false">'контрол лист'!D24</f>
        <v>КИУ</v>
      </c>
      <c r="E25" s="37" t="n">
        <v>0</v>
      </c>
      <c r="F25" s="38" t="s">
        <v>74</v>
      </c>
      <c r="G25" s="41" t="n">
        <v>2</v>
      </c>
      <c r="H25" s="38" t="n">
        <v>0</v>
      </c>
      <c r="I25" s="38" t="s">
        <v>75</v>
      </c>
      <c r="J25" s="37" t="str">
        <f aca="false">'контрол лист'!J24</f>
        <v>АЛТ клей РОСС RU.АЯ12.Д02542</v>
      </c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5"/>
      <c r="HM25" s="35"/>
      <c r="HN25" s="35"/>
      <c r="HO25" s="35"/>
      <c r="HP25" s="35"/>
      <c r="HQ25" s="35"/>
      <c r="HR25" s="35"/>
      <c r="HS25" s="35"/>
      <c r="HT25" s="35"/>
      <c r="HU25" s="35"/>
      <c r="HV25" s="35"/>
      <c r="HW25" s="35"/>
      <c r="HX25" s="35"/>
      <c r="HY25" s="35"/>
      <c r="HZ25" s="35"/>
      <c r="IA25" s="35"/>
      <c r="IB25" s="35"/>
      <c r="IC25" s="35"/>
      <c r="ID25" s="35"/>
      <c r="IE25" s="35"/>
      <c r="IF25" s="35"/>
      <c r="IG25" s="35"/>
      <c r="IH25" s="35"/>
      <c r="II25" s="35"/>
      <c r="IJ25" s="35"/>
      <c r="IK25" s="35"/>
      <c r="IL25" s="35"/>
      <c r="IM25" s="35"/>
      <c r="IN25" s="35"/>
      <c r="IO25" s="35"/>
      <c r="IP25" s="35"/>
      <c r="IQ25" s="35"/>
      <c r="IR25" s="35"/>
      <c r="IS25" s="35"/>
      <c r="IT25" s="35"/>
      <c r="IU25" s="35"/>
      <c r="IV25" s="35"/>
      <c r="IW25" s="35"/>
    </row>
    <row r="26" customFormat="false" ht="36" hidden="false" customHeight="true" outlineLevel="0" collapsed="false">
      <c r="A26" s="37" t="s">
        <v>107</v>
      </c>
      <c r="B26" s="37" t="s">
        <v>108</v>
      </c>
      <c r="C26" s="37" t="s">
        <v>72</v>
      </c>
      <c r="D26" s="37" t="str">
        <f aca="false">'контрол лист'!D25</f>
        <v>КИУ</v>
      </c>
      <c r="E26" s="37" t="n">
        <v>0</v>
      </c>
      <c r="F26" s="38" t="s">
        <v>74</v>
      </c>
      <c r="G26" s="41" t="n">
        <v>4</v>
      </c>
      <c r="H26" s="38" t="n">
        <v>0</v>
      </c>
      <c r="I26" s="38" t="s">
        <v>75</v>
      </c>
      <c r="J26" s="37" t="str">
        <f aca="false">'контрол лист'!J25</f>
        <v>АЛТ клей РОСС RU.АЯ12.Д02542</v>
      </c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  <c r="IS26" s="35"/>
      <c r="IT26" s="35"/>
      <c r="IU26" s="35"/>
      <c r="IV26" s="35"/>
      <c r="IW26" s="35"/>
    </row>
    <row r="27" customFormat="false" ht="24" hidden="false" customHeight="true" outlineLevel="0" collapsed="false">
      <c r="A27" s="37" t="s">
        <v>109</v>
      </c>
      <c r="B27" s="37" t="s">
        <v>110</v>
      </c>
      <c r="C27" s="37" t="s">
        <v>72</v>
      </c>
      <c r="D27" s="37" t="str">
        <f aca="false">'контрол лист'!D26</f>
        <v>КИУ</v>
      </c>
      <c r="E27" s="37" t="n">
        <v>0</v>
      </c>
      <c r="F27" s="38" t="s">
        <v>74</v>
      </c>
      <c r="G27" s="41" t="n">
        <v>3</v>
      </c>
      <c r="H27" s="38" t="n">
        <v>0</v>
      </c>
      <c r="I27" s="38" t="s">
        <v>75</v>
      </c>
      <c r="J27" s="37" t="str">
        <f aca="false">'контрол лист'!J26</f>
        <v>АЛТ клей РОСС RU.АЯ12.Д02542</v>
      </c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  <c r="IQ27" s="35"/>
      <c r="IR27" s="35"/>
      <c r="IS27" s="35"/>
      <c r="IT27" s="35"/>
      <c r="IU27" s="35"/>
      <c r="IV27" s="35"/>
      <c r="IW27" s="35"/>
    </row>
    <row r="28" customFormat="false" ht="12" hidden="false" customHeight="true" outlineLevel="0" collapsed="false">
      <c r="A28" s="37" t="s">
        <v>111</v>
      </c>
      <c r="B28" s="37" t="n">
        <v>10.9</v>
      </c>
      <c r="C28" s="37" t="s">
        <v>72</v>
      </c>
      <c r="D28" s="37" t="str">
        <f aca="false">'контрол лист'!D27</f>
        <v>КИУ</v>
      </c>
      <c r="E28" s="37" t="n">
        <v>0</v>
      </c>
      <c r="F28" s="38" t="s">
        <v>74</v>
      </c>
      <c r="G28" s="41" t="n">
        <v>2</v>
      </c>
      <c r="H28" s="38" t="n">
        <v>0</v>
      </c>
      <c r="I28" s="38" t="s">
        <v>75</v>
      </c>
      <c r="J28" s="37" t="str">
        <f aca="false">'контрол лист'!J27</f>
        <v>АЛТ клей РОСС RU.АЯ12.Д02542</v>
      </c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  <c r="HT28" s="35"/>
      <c r="HU28" s="35"/>
      <c r="HV28" s="35"/>
      <c r="HW28" s="35"/>
      <c r="HX28" s="35"/>
      <c r="HY28" s="35"/>
      <c r="HZ28" s="35"/>
      <c r="IA28" s="35"/>
      <c r="IB28" s="35"/>
      <c r="IC28" s="35"/>
      <c r="ID28" s="35"/>
      <c r="IE28" s="35"/>
      <c r="IF28" s="35"/>
      <c r="IG28" s="35"/>
      <c r="IH28" s="35"/>
      <c r="II28" s="35"/>
      <c r="IJ28" s="35"/>
      <c r="IK28" s="35"/>
      <c r="IL28" s="35"/>
      <c r="IM28" s="35"/>
      <c r="IN28" s="35"/>
      <c r="IO28" s="35"/>
      <c r="IP28" s="35"/>
      <c r="IQ28" s="35"/>
      <c r="IR28" s="35"/>
      <c r="IS28" s="35"/>
      <c r="IT28" s="35"/>
      <c r="IU28" s="35"/>
      <c r="IV28" s="35"/>
      <c r="IW28" s="35"/>
    </row>
    <row r="29" customFormat="false" ht="24" hidden="false" customHeight="true" outlineLevel="0" collapsed="false">
      <c r="A29" s="37" t="s">
        <v>112</v>
      </c>
      <c r="B29" s="37" t="n">
        <v>114</v>
      </c>
      <c r="C29" s="37" t="s">
        <v>72</v>
      </c>
      <c r="D29" s="37" t="str">
        <f aca="false">'контрол лист'!D28</f>
        <v>КИУ</v>
      </c>
      <c r="E29" s="37" t="n">
        <v>0</v>
      </c>
      <c r="F29" s="38" t="s">
        <v>74</v>
      </c>
      <c r="G29" s="41" t="n">
        <v>1</v>
      </c>
      <c r="H29" s="38" t="n">
        <v>0</v>
      </c>
      <c r="I29" s="38" t="s">
        <v>75</v>
      </c>
      <c r="J29" s="37" t="str">
        <f aca="false">'контрол лист'!J28</f>
        <v>АЛТ клей РОСС RU.АЯ12.Д02542</v>
      </c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5"/>
      <c r="HM29" s="35"/>
      <c r="HN29" s="35"/>
      <c r="HO29" s="35"/>
      <c r="HP29" s="35"/>
      <c r="HQ29" s="35"/>
      <c r="HR29" s="35"/>
      <c r="HS29" s="35"/>
      <c r="HT29" s="35"/>
      <c r="HU29" s="35"/>
      <c r="HV29" s="35"/>
      <c r="HW29" s="35"/>
      <c r="HX29" s="35"/>
      <c r="HY29" s="35"/>
      <c r="HZ29" s="35"/>
      <c r="IA29" s="35"/>
      <c r="IB29" s="35"/>
      <c r="IC29" s="35"/>
      <c r="ID29" s="35"/>
      <c r="IE29" s="35"/>
      <c r="IF29" s="35"/>
      <c r="IG29" s="35"/>
      <c r="IH29" s="35"/>
      <c r="II29" s="35"/>
      <c r="IJ29" s="35"/>
      <c r="IK29" s="35"/>
      <c r="IL29" s="35"/>
      <c r="IM29" s="35"/>
      <c r="IN29" s="35"/>
      <c r="IO29" s="35"/>
      <c r="IP29" s="35"/>
      <c r="IQ29" s="35"/>
      <c r="IR29" s="35"/>
      <c r="IS29" s="35"/>
      <c r="IT29" s="35"/>
      <c r="IU29" s="35"/>
      <c r="IV29" s="35"/>
      <c r="IW29" s="35"/>
    </row>
    <row r="30" customFormat="false" ht="24" hidden="false" customHeight="true" outlineLevel="0" collapsed="false">
      <c r="A30" s="37" t="s">
        <v>113</v>
      </c>
      <c r="B30" s="37" t="s">
        <v>114</v>
      </c>
      <c r="C30" s="37" t="s">
        <v>72</v>
      </c>
      <c r="D30" s="37" t="str">
        <f aca="false">'контрол лист'!D29</f>
        <v>КИУ</v>
      </c>
      <c r="E30" s="37" t="n">
        <v>0</v>
      </c>
      <c r="F30" s="38" t="s">
        <v>74</v>
      </c>
      <c r="G30" s="41" t="n">
        <v>4</v>
      </c>
      <c r="H30" s="38" t="n">
        <v>0</v>
      </c>
      <c r="I30" s="38" t="s">
        <v>75</v>
      </c>
      <c r="J30" s="37" t="str">
        <f aca="false">'контрол лист'!J29</f>
        <v>АЛТ клей РОСС RU.АЯ12.Д02542</v>
      </c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35"/>
      <c r="HN30" s="35"/>
      <c r="HO30" s="35"/>
      <c r="HP30" s="35"/>
      <c r="HQ30" s="35"/>
      <c r="HR30" s="35"/>
      <c r="HS30" s="35"/>
      <c r="HT30" s="35"/>
      <c r="HU30" s="35"/>
      <c r="HV30" s="35"/>
      <c r="HW30" s="35"/>
      <c r="HX30" s="35"/>
      <c r="HY30" s="35"/>
      <c r="HZ30" s="35"/>
      <c r="IA30" s="35"/>
      <c r="IB30" s="35"/>
      <c r="IC30" s="35"/>
      <c r="ID30" s="35"/>
      <c r="IE30" s="35"/>
      <c r="IF30" s="35"/>
      <c r="IG30" s="35"/>
      <c r="IH30" s="35"/>
      <c r="II30" s="35"/>
      <c r="IJ30" s="35"/>
      <c r="IK30" s="35"/>
      <c r="IL30" s="35"/>
      <c r="IM30" s="35"/>
      <c r="IN30" s="35"/>
      <c r="IO30" s="35"/>
      <c r="IP30" s="35"/>
      <c r="IQ30" s="35"/>
      <c r="IR30" s="35"/>
      <c r="IS30" s="35"/>
      <c r="IT30" s="35"/>
      <c r="IU30" s="35"/>
      <c r="IV30" s="35"/>
      <c r="IW30" s="35"/>
    </row>
    <row r="31" customFormat="false" ht="24" hidden="false" customHeight="true" outlineLevel="0" collapsed="false">
      <c r="A31" s="37" t="s">
        <v>115</v>
      </c>
      <c r="B31" s="37" t="n">
        <v>112</v>
      </c>
      <c r="C31" s="37" t="s">
        <v>72</v>
      </c>
      <c r="D31" s="37" t="str">
        <f aca="false">'контрол лист'!D30</f>
        <v>КИУ</v>
      </c>
      <c r="E31" s="37" t="n">
        <v>0</v>
      </c>
      <c r="F31" s="38" t="s">
        <v>74</v>
      </c>
      <c r="G31" s="41" t="n">
        <v>1</v>
      </c>
      <c r="H31" s="38" t="n">
        <v>0</v>
      </c>
      <c r="I31" s="38" t="s">
        <v>75</v>
      </c>
      <c r="J31" s="37" t="str">
        <f aca="false">'контрол лист'!J30</f>
        <v>АЛТ клей РОСС RU.АЯ12.Д02542</v>
      </c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  <c r="IT31" s="35"/>
      <c r="IU31" s="35"/>
      <c r="IV31" s="35"/>
      <c r="IW31" s="35"/>
    </row>
    <row r="32" customFormat="false" ht="24" hidden="false" customHeight="true" outlineLevel="0" collapsed="false">
      <c r="A32" s="37" t="s">
        <v>116</v>
      </c>
      <c r="B32" s="37" t="s">
        <v>117</v>
      </c>
      <c r="C32" s="37" t="s">
        <v>72</v>
      </c>
      <c r="D32" s="37" t="str">
        <f aca="false">'контрол лист'!D31</f>
        <v>КИУ</v>
      </c>
      <c r="E32" s="37" t="n">
        <v>0</v>
      </c>
      <c r="F32" s="38" t="s">
        <v>74</v>
      </c>
      <c r="G32" s="41" t="n">
        <v>0</v>
      </c>
      <c r="H32" s="38" t="n">
        <v>0</v>
      </c>
      <c r="I32" s="38" t="s">
        <v>75</v>
      </c>
      <c r="J32" s="37" t="str">
        <f aca="false">'контрол лист'!J31</f>
        <v>АЛТ клей РОСС RU.АЯ12.Д02542</v>
      </c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5"/>
      <c r="HM32" s="35"/>
      <c r="HN32" s="35"/>
      <c r="HO32" s="35"/>
      <c r="HP32" s="35"/>
      <c r="HQ32" s="35"/>
      <c r="HR32" s="35"/>
      <c r="HS32" s="35"/>
      <c r="HT32" s="35"/>
      <c r="HU32" s="35"/>
      <c r="HV32" s="35"/>
      <c r="HW32" s="35"/>
      <c r="HX32" s="35"/>
      <c r="HY32" s="35"/>
      <c r="HZ32" s="35"/>
      <c r="IA32" s="35"/>
      <c r="IB32" s="35"/>
      <c r="IC32" s="35"/>
      <c r="ID32" s="35"/>
      <c r="IE32" s="35"/>
      <c r="IF32" s="35"/>
      <c r="IG32" s="35"/>
      <c r="IH32" s="35"/>
      <c r="II32" s="35"/>
      <c r="IJ32" s="35"/>
      <c r="IK32" s="35"/>
      <c r="IL32" s="35"/>
      <c r="IM32" s="35"/>
      <c r="IN32" s="35"/>
      <c r="IO32" s="35"/>
      <c r="IP32" s="35"/>
      <c r="IQ32" s="35"/>
      <c r="IR32" s="35"/>
      <c r="IS32" s="35"/>
      <c r="IT32" s="35"/>
      <c r="IU32" s="35"/>
      <c r="IV32" s="35"/>
      <c r="IW32" s="35"/>
    </row>
    <row r="33" customFormat="false" ht="36" hidden="false" customHeight="true" outlineLevel="0" collapsed="false">
      <c r="A33" s="37" t="s">
        <v>107</v>
      </c>
      <c r="B33" s="37" t="s">
        <v>118</v>
      </c>
      <c r="C33" s="37" t="s">
        <v>72</v>
      </c>
      <c r="D33" s="37" t="str">
        <f aca="false">'контрол лист'!D32</f>
        <v>КИУ</v>
      </c>
      <c r="E33" s="37" t="n">
        <v>0</v>
      </c>
      <c r="F33" s="38" t="s">
        <v>74</v>
      </c>
      <c r="G33" s="41" t="n">
        <v>3</v>
      </c>
      <c r="H33" s="38" t="n">
        <v>0</v>
      </c>
      <c r="I33" s="38" t="s">
        <v>75</v>
      </c>
      <c r="J33" s="37" t="str">
        <f aca="false">'контрол лист'!J32</f>
        <v>АЛТ клей РОСС RU.АЯ12.Д02542</v>
      </c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5"/>
      <c r="HM33" s="35"/>
      <c r="HN33" s="35"/>
      <c r="HO33" s="35"/>
      <c r="HP33" s="35"/>
      <c r="HQ33" s="35"/>
      <c r="HR33" s="35"/>
      <c r="HS33" s="35"/>
      <c r="HT33" s="35"/>
      <c r="HU33" s="35"/>
      <c r="HV33" s="35"/>
      <c r="HW33" s="35"/>
      <c r="HX33" s="35"/>
      <c r="HY33" s="35"/>
      <c r="HZ33" s="35"/>
      <c r="IA33" s="35"/>
      <c r="IB33" s="35"/>
      <c r="IC33" s="35"/>
      <c r="ID33" s="35"/>
      <c r="IE33" s="35"/>
      <c r="IF33" s="35"/>
      <c r="IG33" s="35"/>
      <c r="IH33" s="35"/>
      <c r="II33" s="35"/>
      <c r="IJ33" s="35"/>
      <c r="IK33" s="35"/>
      <c r="IL33" s="35"/>
      <c r="IM33" s="35"/>
      <c r="IN33" s="35"/>
      <c r="IO33" s="35"/>
      <c r="IP33" s="35"/>
      <c r="IQ33" s="35"/>
      <c r="IR33" s="35"/>
      <c r="IS33" s="35"/>
      <c r="IT33" s="35"/>
      <c r="IU33" s="35"/>
      <c r="IV33" s="35"/>
      <c r="IW33" s="35"/>
    </row>
    <row r="34" customFormat="false" ht="24" hidden="false" customHeight="true" outlineLevel="0" collapsed="false">
      <c r="A34" s="37" t="s">
        <v>106</v>
      </c>
      <c r="B34" s="37" t="n">
        <v>51.52</v>
      </c>
      <c r="C34" s="37" t="s">
        <v>72</v>
      </c>
      <c r="D34" s="37" t="str">
        <f aca="false">'контрол лист'!D33</f>
        <v>КИУ</v>
      </c>
      <c r="E34" s="37" t="n">
        <v>0</v>
      </c>
      <c r="F34" s="38" t="s">
        <v>74</v>
      </c>
      <c r="G34" s="41" t="n">
        <v>2</v>
      </c>
      <c r="H34" s="38" t="n">
        <v>0</v>
      </c>
      <c r="I34" s="38" t="s">
        <v>75</v>
      </c>
      <c r="J34" s="37" t="str">
        <f aca="false">'контрол лист'!J33</f>
        <v>АЛТ клей РОСС RU.АЯ12.Д02542</v>
      </c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  <c r="IQ34" s="35"/>
      <c r="IR34" s="35"/>
      <c r="IS34" s="35"/>
      <c r="IT34" s="35"/>
      <c r="IU34" s="35"/>
      <c r="IV34" s="35"/>
      <c r="IW34" s="35"/>
    </row>
    <row r="35" customFormat="false" ht="36" hidden="false" customHeight="true" outlineLevel="0" collapsed="false">
      <c r="A35" s="37" t="s">
        <v>119</v>
      </c>
      <c r="B35" s="37" t="s">
        <v>120</v>
      </c>
      <c r="C35" s="37" t="s">
        <v>72</v>
      </c>
      <c r="D35" s="37" t="str">
        <f aca="false">'контрол лист'!D34</f>
        <v>КИУ</v>
      </c>
      <c r="E35" s="37" t="n">
        <v>0</v>
      </c>
      <c r="F35" s="38" t="s">
        <v>74</v>
      </c>
      <c r="G35" s="41" t="n">
        <v>5</v>
      </c>
      <c r="H35" s="38" t="n">
        <v>0</v>
      </c>
      <c r="I35" s="38" t="s">
        <v>75</v>
      </c>
      <c r="J35" s="37" t="str">
        <f aca="false">'контрол лист'!J34</f>
        <v>АЛТ клей РОСС RU.АЯ12.Д02542</v>
      </c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  <c r="IT35" s="35"/>
      <c r="IU35" s="35"/>
      <c r="IV35" s="35"/>
      <c r="IW35" s="35"/>
    </row>
    <row r="36" customFormat="false" ht="24" hidden="false" customHeight="true" outlineLevel="0" collapsed="false">
      <c r="A36" s="37" t="s">
        <v>121</v>
      </c>
      <c r="B36" s="37" t="s">
        <v>122</v>
      </c>
      <c r="C36" s="37" t="s">
        <v>72</v>
      </c>
      <c r="D36" s="37" t="str">
        <f aca="false">'контрол лист'!D35</f>
        <v>КИУ</v>
      </c>
      <c r="E36" s="37" t="n">
        <v>0</v>
      </c>
      <c r="F36" s="38" t="s">
        <v>74</v>
      </c>
      <c r="G36" s="41" t="n">
        <v>3</v>
      </c>
      <c r="H36" s="38" t="n">
        <v>0</v>
      </c>
      <c r="I36" s="38" t="s">
        <v>75</v>
      </c>
      <c r="J36" s="37" t="str">
        <f aca="false">'контрол лист'!J35</f>
        <v>АЛТ клей РОСС RU.АЯ12.Д02542</v>
      </c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  <c r="IU36" s="35"/>
      <c r="IV36" s="35"/>
      <c r="IW36" s="35"/>
    </row>
    <row r="37" customFormat="false" ht="24" hidden="false" customHeight="true" outlineLevel="0" collapsed="false">
      <c r="A37" s="37" t="s">
        <v>123</v>
      </c>
      <c r="B37" s="37" t="s">
        <v>124</v>
      </c>
      <c r="C37" s="37" t="s">
        <v>72</v>
      </c>
      <c r="D37" s="37" t="str">
        <f aca="false">'контрол лист'!D36</f>
        <v>КИУ</v>
      </c>
      <c r="E37" s="37" t="n">
        <v>0</v>
      </c>
      <c r="F37" s="38" t="s">
        <v>74</v>
      </c>
      <c r="G37" s="41" t="n">
        <v>4</v>
      </c>
      <c r="H37" s="38" t="n">
        <v>0</v>
      </c>
      <c r="I37" s="38" t="s">
        <v>75</v>
      </c>
      <c r="J37" s="37" t="str">
        <f aca="false">'контрол лист'!J36</f>
        <v>АЛТ клей РОСС RU.АЯ12.Д02542</v>
      </c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  <c r="IB37" s="35"/>
      <c r="IC37" s="35"/>
      <c r="ID37" s="35"/>
      <c r="IE37" s="35"/>
      <c r="IF37" s="35"/>
      <c r="IG37" s="35"/>
      <c r="IH37" s="35"/>
      <c r="II37" s="35"/>
      <c r="IJ37" s="35"/>
      <c r="IK37" s="35"/>
      <c r="IL37" s="35"/>
      <c r="IM37" s="35"/>
      <c r="IN37" s="35"/>
      <c r="IO37" s="35"/>
      <c r="IP37" s="35"/>
      <c r="IQ37" s="35"/>
      <c r="IR37" s="35"/>
      <c r="IS37" s="35"/>
      <c r="IT37" s="35"/>
      <c r="IU37" s="35"/>
      <c r="IV37" s="35"/>
      <c r="IW37" s="35"/>
    </row>
    <row r="38" customFormat="false" ht="24" hidden="false" customHeight="true" outlineLevel="0" collapsed="false">
      <c r="A38" s="37" t="s">
        <v>125</v>
      </c>
      <c r="B38" s="37" t="s">
        <v>126</v>
      </c>
      <c r="C38" s="37" t="s">
        <v>72</v>
      </c>
      <c r="D38" s="37" t="str">
        <f aca="false">'контрол лист'!D37</f>
        <v>КИУ</v>
      </c>
      <c r="E38" s="37" t="n">
        <v>0</v>
      </c>
      <c r="F38" s="38" t="s">
        <v>74</v>
      </c>
      <c r="G38" s="41" t="n">
        <v>3</v>
      </c>
      <c r="H38" s="38" t="n">
        <v>0</v>
      </c>
      <c r="I38" s="38" t="s">
        <v>75</v>
      </c>
      <c r="J38" s="37" t="str">
        <f aca="false">'контрол лист'!J37</f>
        <v>АЛТ клей РОСС RU.АЯ12.Д02542</v>
      </c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  <c r="IU38" s="35"/>
      <c r="IV38" s="35"/>
      <c r="IW38" s="35"/>
    </row>
    <row r="39" customFormat="false" ht="36" hidden="false" customHeight="true" outlineLevel="0" collapsed="false">
      <c r="A39" s="37" t="s">
        <v>127</v>
      </c>
      <c r="B39" s="37" t="n">
        <v>69</v>
      </c>
      <c r="C39" s="37" t="s">
        <v>72</v>
      </c>
      <c r="D39" s="37" t="str">
        <f aca="false">'контрол лист'!D38</f>
        <v>КИУ</v>
      </c>
      <c r="E39" s="37" t="n">
        <v>0</v>
      </c>
      <c r="F39" s="38" t="s">
        <v>74</v>
      </c>
      <c r="G39" s="41" t="n">
        <v>1</v>
      </c>
      <c r="H39" s="38" t="n">
        <v>0</v>
      </c>
      <c r="I39" s="38" t="s">
        <v>75</v>
      </c>
      <c r="J39" s="37" t="str">
        <f aca="false">'контрол лист'!J38</f>
        <v>АЛТ клей РОСС RU.АЯ12.Д02542</v>
      </c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5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5"/>
      <c r="FP39" s="35"/>
      <c r="FQ39" s="35"/>
      <c r="FR39" s="35"/>
      <c r="FS39" s="35"/>
      <c r="FT39" s="35"/>
      <c r="FU39" s="35"/>
      <c r="FV39" s="35"/>
      <c r="FW39" s="35"/>
      <c r="FX39" s="35"/>
      <c r="FY39" s="35"/>
      <c r="FZ39" s="35"/>
      <c r="GA39" s="35"/>
      <c r="GB39" s="35"/>
      <c r="GC39" s="35"/>
      <c r="GD39" s="35"/>
      <c r="GE39" s="35"/>
      <c r="GF39" s="35"/>
      <c r="GG39" s="35"/>
      <c r="GH39" s="35"/>
      <c r="GI39" s="35"/>
      <c r="GJ39" s="35"/>
      <c r="GK39" s="35"/>
      <c r="GL39" s="35"/>
      <c r="GM39" s="35"/>
      <c r="GN39" s="35"/>
      <c r="GO39" s="35"/>
      <c r="GP39" s="35"/>
      <c r="GQ39" s="35"/>
      <c r="GR39" s="35"/>
      <c r="GS39" s="35"/>
      <c r="GT39" s="35"/>
      <c r="GU39" s="35"/>
      <c r="GV39" s="35"/>
      <c r="GW39" s="35"/>
      <c r="GX39" s="35"/>
      <c r="GY39" s="35"/>
      <c r="GZ39" s="35"/>
      <c r="HA39" s="35"/>
      <c r="HB39" s="35"/>
      <c r="HC39" s="35"/>
      <c r="HD39" s="35"/>
      <c r="HE39" s="35"/>
      <c r="HF39" s="35"/>
      <c r="HG39" s="35"/>
      <c r="HH39" s="35"/>
      <c r="HI39" s="35"/>
      <c r="HJ39" s="35"/>
      <c r="HK39" s="35"/>
      <c r="HL39" s="35"/>
      <c r="HM39" s="35"/>
      <c r="HN39" s="35"/>
      <c r="HO39" s="35"/>
      <c r="HP39" s="35"/>
      <c r="HQ39" s="35"/>
      <c r="HR39" s="35"/>
      <c r="HS39" s="35"/>
      <c r="HT39" s="35"/>
      <c r="HU39" s="35"/>
      <c r="HV39" s="35"/>
      <c r="HW39" s="35"/>
      <c r="HX39" s="35"/>
      <c r="HY39" s="35"/>
      <c r="HZ39" s="35"/>
      <c r="IA39" s="35"/>
      <c r="IB39" s="35"/>
      <c r="IC39" s="35"/>
      <c r="ID39" s="35"/>
      <c r="IE39" s="35"/>
      <c r="IF39" s="35"/>
      <c r="IG39" s="35"/>
      <c r="IH39" s="35"/>
      <c r="II39" s="35"/>
      <c r="IJ39" s="35"/>
      <c r="IK39" s="35"/>
      <c r="IL39" s="35"/>
      <c r="IM39" s="35"/>
      <c r="IN39" s="35"/>
      <c r="IO39" s="35"/>
      <c r="IP39" s="35"/>
      <c r="IQ39" s="35"/>
      <c r="IR39" s="35"/>
      <c r="IS39" s="35"/>
      <c r="IT39" s="35"/>
      <c r="IU39" s="35"/>
      <c r="IV39" s="35"/>
      <c r="IW39" s="35"/>
    </row>
    <row r="40" customFormat="false" ht="12" hidden="false" customHeight="true" outlineLevel="0" collapsed="false">
      <c r="A40" s="37" t="s">
        <v>128</v>
      </c>
      <c r="B40" s="37" t="n">
        <v>80</v>
      </c>
      <c r="C40" s="37" t="s">
        <v>72</v>
      </c>
      <c r="D40" s="37" t="str">
        <f aca="false">'контрол лист'!D39</f>
        <v>КИУ</v>
      </c>
      <c r="E40" s="37" t="n">
        <v>0</v>
      </c>
      <c r="F40" s="38" t="s">
        <v>74</v>
      </c>
      <c r="G40" s="41" t="n">
        <v>1</v>
      </c>
      <c r="H40" s="38" t="n">
        <v>0</v>
      </c>
      <c r="I40" s="38" t="s">
        <v>75</v>
      </c>
      <c r="J40" s="37" t="str">
        <f aca="false">'контрол лист'!J39</f>
        <v>АЛТ клей РОСС RU.АЯ12.Д02542</v>
      </c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  <c r="IR40" s="35"/>
      <c r="IS40" s="35"/>
      <c r="IT40" s="35"/>
      <c r="IU40" s="35"/>
      <c r="IV40" s="35"/>
      <c r="IW40" s="35"/>
    </row>
    <row r="41" customFormat="false" ht="12" hidden="false" customHeight="true" outlineLevel="0" collapsed="false">
      <c r="A41" s="37" t="s">
        <v>129</v>
      </c>
      <c r="B41" s="37" t="n">
        <v>74.75</v>
      </c>
      <c r="C41" s="37" t="s">
        <v>72</v>
      </c>
      <c r="D41" s="37" t="str">
        <f aca="false">'контрол лист'!D40</f>
        <v>КИУ</v>
      </c>
      <c r="E41" s="37" t="n">
        <v>0</v>
      </c>
      <c r="F41" s="38" t="s">
        <v>74</v>
      </c>
      <c r="G41" s="41" t="n">
        <v>2</v>
      </c>
      <c r="H41" s="38" t="n">
        <v>0</v>
      </c>
      <c r="I41" s="38" t="s">
        <v>75</v>
      </c>
      <c r="J41" s="37" t="str">
        <f aca="false">'контрол лист'!J40</f>
        <v>АЛТ клей РОСС RU.АЯ12.Д02542</v>
      </c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</row>
    <row r="42" customFormat="false" ht="36" hidden="false" customHeight="true" outlineLevel="0" collapsed="false">
      <c r="A42" s="37" t="s">
        <v>130</v>
      </c>
      <c r="B42" s="37" t="s">
        <v>131</v>
      </c>
      <c r="C42" s="37" t="s">
        <v>72</v>
      </c>
      <c r="D42" s="37" t="str">
        <f aca="false">'контрол лист'!D41</f>
        <v>КИУ</v>
      </c>
      <c r="E42" s="37" t="n">
        <v>0</v>
      </c>
      <c r="F42" s="38" t="s">
        <v>74</v>
      </c>
      <c r="G42" s="41" t="n">
        <v>11</v>
      </c>
      <c r="H42" s="38" t="n">
        <v>0</v>
      </c>
      <c r="I42" s="38" t="s">
        <v>75</v>
      </c>
      <c r="J42" s="37" t="str">
        <f aca="false">'контрол лист'!J41</f>
        <v>АЛТ клей РОСС RU.АЯ12.Д02542</v>
      </c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  <c r="FN42" s="35"/>
      <c r="FO42" s="35"/>
      <c r="FP42" s="35"/>
      <c r="FQ42" s="35"/>
      <c r="FR42" s="35"/>
      <c r="FS42" s="35"/>
      <c r="FT42" s="35"/>
      <c r="FU42" s="35"/>
      <c r="FV42" s="35"/>
      <c r="FW42" s="35"/>
      <c r="FX42" s="35"/>
      <c r="FY42" s="35"/>
      <c r="FZ42" s="35"/>
      <c r="GA42" s="35"/>
      <c r="GB42" s="35"/>
      <c r="GC42" s="35"/>
      <c r="GD42" s="35"/>
      <c r="GE42" s="35"/>
      <c r="GF42" s="35"/>
      <c r="GG42" s="35"/>
      <c r="GH42" s="35"/>
      <c r="GI42" s="35"/>
      <c r="GJ42" s="35"/>
      <c r="GK42" s="35"/>
      <c r="GL42" s="35"/>
      <c r="GM42" s="35"/>
      <c r="GN42" s="35"/>
      <c r="GO42" s="35"/>
      <c r="GP42" s="35"/>
      <c r="GQ42" s="35"/>
      <c r="GR42" s="35"/>
      <c r="GS42" s="35"/>
      <c r="GT42" s="35"/>
      <c r="GU42" s="35"/>
      <c r="GV42" s="35"/>
      <c r="GW42" s="35"/>
      <c r="GX42" s="35"/>
      <c r="GY42" s="35"/>
      <c r="GZ42" s="35"/>
      <c r="HA42" s="35"/>
      <c r="HB42" s="35"/>
      <c r="HC42" s="35"/>
      <c r="HD42" s="35"/>
      <c r="HE42" s="35"/>
      <c r="HF42" s="35"/>
      <c r="HG42" s="35"/>
      <c r="HH42" s="35"/>
      <c r="HI42" s="35"/>
      <c r="HJ42" s="35"/>
      <c r="HK42" s="35"/>
      <c r="HL42" s="35"/>
      <c r="HM42" s="35"/>
      <c r="HN42" s="35"/>
      <c r="HO42" s="35"/>
      <c r="HP42" s="35"/>
      <c r="HQ42" s="35"/>
      <c r="HR42" s="35"/>
      <c r="HS42" s="35"/>
      <c r="HT42" s="35"/>
      <c r="HU42" s="35"/>
      <c r="HV42" s="35"/>
      <c r="HW42" s="35"/>
      <c r="HX42" s="35"/>
      <c r="HY42" s="35"/>
      <c r="HZ42" s="35"/>
      <c r="IA42" s="35"/>
      <c r="IB42" s="35"/>
      <c r="IC42" s="35"/>
      <c r="ID42" s="35"/>
      <c r="IE42" s="35"/>
      <c r="IF42" s="35"/>
      <c r="IG42" s="35"/>
      <c r="IH42" s="35"/>
      <c r="II42" s="35"/>
      <c r="IJ42" s="35"/>
      <c r="IK42" s="35"/>
      <c r="IL42" s="35"/>
      <c r="IM42" s="35"/>
      <c r="IN42" s="35"/>
      <c r="IO42" s="35"/>
      <c r="IP42" s="35"/>
      <c r="IQ42" s="35"/>
      <c r="IR42" s="35"/>
      <c r="IS42" s="35"/>
      <c r="IT42" s="35"/>
      <c r="IU42" s="35"/>
      <c r="IV42" s="35"/>
      <c r="IW42" s="35"/>
    </row>
    <row r="43" customFormat="false" ht="24" hidden="false" customHeight="true" outlineLevel="0" collapsed="false">
      <c r="A43" s="37" t="s">
        <v>132</v>
      </c>
      <c r="B43" s="37" t="n">
        <v>96.97</v>
      </c>
      <c r="C43" s="37" t="s">
        <v>72</v>
      </c>
      <c r="D43" s="37" t="str">
        <f aca="false">'контрол лист'!D42</f>
        <v>КИУ</v>
      </c>
      <c r="E43" s="37" t="n">
        <v>0</v>
      </c>
      <c r="F43" s="38" t="s">
        <v>74</v>
      </c>
      <c r="G43" s="41" t="n">
        <v>2</v>
      </c>
      <c r="H43" s="38" t="n">
        <v>0</v>
      </c>
      <c r="I43" s="38" t="s">
        <v>75</v>
      </c>
      <c r="J43" s="37" t="str">
        <f aca="false">'контрол лист'!J42</f>
        <v>АЛТ клей РОСС RU.АЯ12.Д02542</v>
      </c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5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5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5"/>
      <c r="GP43" s="35"/>
      <c r="GQ43" s="35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5"/>
      <c r="HC43" s="35"/>
      <c r="HD43" s="35"/>
      <c r="HE43" s="35"/>
      <c r="HF43" s="35"/>
      <c r="HG43" s="35"/>
      <c r="HH43" s="35"/>
      <c r="HI43" s="35"/>
      <c r="HJ43" s="35"/>
      <c r="HK43" s="35"/>
      <c r="HL43" s="35"/>
      <c r="HM43" s="35"/>
      <c r="HN43" s="35"/>
      <c r="HO43" s="35"/>
      <c r="HP43" s="35"/>
      <c r="HQ43" s="35"/>
      <c r="HR43" s="35"/>
      <c r="HS43" s="35"/>
      <c r="HT43" s="35"/>
      <c r="HU43" s="35"/>
      <c r="HV43" s="35"/>
      <c r="HW43" s="35"/>
      <c r="HX43" s="35"/>
      <c r="HY43" s="35"/>
      <c r="HZ43" s="35"/>
      <c r="IA43" s="35"/>
      <c r="IB43" s="35"/>
      <c r="IC43" s="35"/>
      <c r="ID43" s="35"/>
      <c r="IE43" s="35"/>
      <c r="IF43" s="35"/>
      <c r="IG43" s="35"/>
      <c r="IH43" s="35"/>
      <c r="II43" s="35"/>
      <c r="IJ43" s="35"/>
      <c r="IK43" s="35"/>
      <c r="IL43" s="35"/>
      <c r="IM43" s="35"/>
      <c r="IN43" s="35"/>
      <c r="IO43" s="35"/>
      <c r="IP43" s="35"/>
      <c r="IQ43" s="35"/>
      <c r="IR43" s="35"/>
      <c r="IS43" s="35"/>
      <c r="IT43" s="35"/>
      <c r="IU43" s="35"/>
      <c r="IV43" s="35"/>
      <c r="IW43" s="35"/>
    </row>
    <row r="44" customFormat="false" ht="24" hidden="false" customHeight="true" outlineLevel="0" collapsed="false">
      <c r="A44" s="37" t="s">
        <v>133</v>
      </c>
      <c r="B44" s="37" t="s">
        <v>134</v>
      </c>
      <c r="C44" s="37" t="s">
        <v>72</v>
      </c>
      <c r="D44" s="37" t="str">
        <f aca="false">'контрол лист'!D43</f>
        <v>КИУ</v>
      </c>
      <c r="E44" s="37" t="n">
        <v>0</v>
      </c>
      <c r="F44" s="38" t="s">
        <v>74</v>
      </c>
      <c r="G44" s="41" t="n">
        <v>3</v>
      </c>
      <c r="H44" s="38" t="n">
        <v>0</v>
      </c>
      <c r="I44" s="38" t="s">
        <v>75</v>
      </c>
      <c r="J44" s="37" t="str">
        <f aca="false">'контрол лист'!J43</f>
        <v>АЛТ клей РОСС RU.АЯ12.Д02542</v>
      </c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  <c r="IP44" s="35"/>
      <c r="IQ44" s="35"/>
      <c r="IR44" s="35"/>
      <c r="IS44" s="35"/>
      <c r="IT44" s="35"/>
      <c r="IU44" s="35"/>
      <c r="IV44" s="35"/>
      <c r="IW44" s="35"/>
    </row>
    <row r="45" customFormat="false" ht="24" hidden="false" customHeight="true" outlineLevel="0" collapsed="false">
      <c r="A45" s="37" t="s">
        <v>135</v>
      </c>
      <c r="B45" s="37" t="s">
        <v>136</v>
      </c>
      <c r="C45" s="37" t="s">
        <v>72</v>
      </c>
      <c r="D45" s="37" t="str">
        <f aca="false">'контрол лист'!D44</f>
        <v>КИУ</v>
      </c>
      <c r="E45" s="37" t="n">
        <v>0</v>
      </c>
      <c r="F45" s="38" t="s">
        <v>74</v>
      </c>
      <c r="G45" s="41" t="n">
        <v>4</v>
      </c>
      <c r="H45" s="38" t="n">
        <v>0</v>
      </c>
      <c r="I45" s="38" t="s">
        <v>75</v>
      </c>
      <c r="J45" s="37" t="str">
        <f aca="false">'контрол лист'!J44</f>
        <v>АЛТ клей РОСС RU.АЯ12.Д02542</v>
      </c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  <c r="FJ45" s="35"/>
      <c r="FK45" s="35"/>
      <c r="FL45" s="35"/>
      <c r="FM45" s="35"/>
      <c r="FN45" s="35"/>
      <c r="FO45" s="35"/>
      <c r="FP45" s="35"/>
      <c r="FQ45" s="35"/>
      <c r="FR45" s="35"/>
      <c r="FS45" s="35"/>
      <c r="FT45" s="35"/>
      <c r="FU45" s="35"/>
      <c r="FV45" s="35"/>
      <c r="FW45" s="35"/>
      <c r="FX45" s="35"/>
      <c r="FY45" s="35"/>
      <c r="FZ45" s="35"/>
      <c r="GA45" s="35"/>
      <c r="GB45" s="35"/>
      <c r="GC45" s="35"/>
      <c r="GD45" s="35"/>
      <c r="GE45" s="35"/>
      <c r="GF45" s="35"/>
      <c r="GG45" s="35"/>
      <c r="GH45" s="35"/>
      <c r="GI45" s="35"/>
      <c r="GJ45" s="35"/>
      <c r="GK45" s="35"/>
      <c r="GL45" s="35"/>
      <c r="GM45" s="35"/>
      <c r="GN45" s="35"/>
      <c r="GO45" s="35"/>
      <c r="GP45" s="35"/>
      <c r="GQ45" s="35"/>
      <c r="GR45" s="35"/>
      <c r="GS45" s="35"/>
      <c r="GT45" s="35"/>
      <c r="GU45" s="35"/>
      <c r="GV45" s="35"/>
      <c r="GW45" s="35"/>
      <c r="GX45" s="35"/>
      <c r="GY45" s="35"/>
      <c r="GZ45" s="35"/>
      <c r="HA45" s="35"/>
      <c r="HB45" s="35"/>
      <c r="HC45" s="35"/>
      <c r="HD45" s="35"/>
      <c r="HE45" s="35"/>
      <c r="HF45" s="35"/>
      <c r="HG45" s="35"/>
      <c r="HH45" s="35"/>
      <c r="HI45" s="35"/>
      <c r="HJ45" s="35"/>
      <c r="HK45" s="35"/>
      <c r="HL45" s="35"/>
      <c r="HM45" s="35"/>
      <c r="HN45" s="35"/>
      <c r="HO45" s="35"/>
      <c r="HP45" s="35"/>
      <c r="HQ45" s="35"/>
      <c r="HR45" s="35"/>
      <c r="HS45" s="35"/>
      <c r="HT45" s="35"/>
      <c r="HU45" s="35"/>
      <c r="HV45" s="35"/>
      <c r="HW45" s="35"/>
      <c r="HX45" s="35"/>
      <c r="HY45" s="35"/>
      <c r="HZ45" s="35"/>
      <c r="IA45" s="35"/>
      <c r="IB45" s="35"/>
      <c r="IC45" s="35"/>
      <c r="ID45" s="35"/>
      <c r="IE45" s="35"/>
      <c r="IF45" s="35"/>
      <c r="IG45" s="35"/>
      <c r="IH45" s="35"/>
      <c r="II45" s="35"/>
      <c r="IJ45" s="35"/>
      <c r="IK45" s="35"/>
      <c r="IL45" s="35"/>
      <c r="IM45" s="35"/>
      <c r="IN45" s="35"/>
      <c r="IO45" s="35"/>
      <c r="IP45" s="35"/>
      <c r="IQ45" s="35"/>
      <c r="IR45" s="35"/>
      <c r="IS45" s="35"/>
      <c r="IT45" s="35"/>
      <c r="IU45" s="35"/>
      <c r="IV45" s="35"/>
      <c r="IW45" s="35"/>
    </row>
    <row r="46" customFormat="false" ht="36" hidden="false" customHeight="true" outlineLevel="0" collapsed="false">
      <c r="A46" s="37" t="s">
        <v>137</v>
      </c>
      <c r="B46" s="37" t="s">
        <v>138</v>
      </c>
      <c r="C46" s="37" t="s">
        <v>139</v>
      </c>
      <c r="D46" s="37" t="str">
        <f aca="false">'контрол лист'!D45</f>
        <v>КИУ</v>
      </c>
      <c r="E46" s="37" t="n">
        <v>0</v>
      </c>
      <c r="F46" s="38" t="s">
        <v>74</v>
      </c>
      <c r="G46" s="37" t="n">
        <v>8</v>
      </c>
      <c r="H46" s="38" t="n">
        <v>0</v>
      </c>
      <c r="I46" s="38" t="s">
        <v>75</v>
      </c>
      <c r="J46" s="37" t="s">
        <v>140</v>
      </c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  <c r="IT46" s="35"/>
      <c r="IU46" s="35"/>
      <c r="IV46" s="35"/>
      <c r="IW46" s="35"/>
    </row>
    <row r="47" customFormat="false" ht="24" hidden="false" customHeight="true" outlineLevel="0" collapsed="false">
      <c r="A47" s="37" t="s">
        <v>141</v>
      </c>
      <c r="B47" s="37" t="s">
        <v>142</v>
      </c>
      <c r="C47" s="37" t="s">
        <v>139</v>
      </c>
      <c r="D47" s="37" t="str">
        <f aca="false">'контрол лист'!D46</f>
        <v>КИУ</v>
      </c>
      <c r="E47" s="37" t="n">
        <v>0</v>
      </c>
      <c r="F47" s="38" t="s">
        <v>74</v>
      </c>
      <c r="G47" s="37" t="n">
        <v>10</v>
      </c>
      <c r="H47" s="38" t="n">
        <v>0</v>
      </c>
      <c r="I47" s="38" t="s">
        <v>75</v>
      </c>
      <c r="J47" s="37" t="str">
        <f aca="false">'контрол лист'!J46</f>
        <v>Бродифакум 0,005% РОСС RU Д-RU.АД37.В.11289/19</v>
      </c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/>
      <c r="ER47" s="35"/>
      <c r="ES47" s="35"/>
      <c r="ET47" s="35"/>
      <c r="EU47" s="35"/>
      <c r="EV47" s="35"/>
      <c r="EW47" s="35"/>
      <c r="EX47" s="35"/>
      <c r="EY47" s="35"/>
      <c r="EZ47" s="35"/>
      <c r="FA47" s="35"/>
      <c r="FB47" s="35"/>
      <c r="FC47" s="35"/>
      <c r="FD47" s="35"/>
      <c r="FE47" s="35"/>
      <c r="FF47" s="35"/>
      <c r="FG47" s="35"/>
      <c r="FH47" s="35"/>
      <c r="FI47" s="35"/>
      <c r="FJ47" s="35"/>
      <c r="FK47" s="35"/>
      <c r="FL47" s="35"/>
      <c r="FM47" s="35"/>
      <c r="FN47" s="35"/>
      <c r="FO47" s="35"/>
      <c r="FP47" s="35"/>
      <c r="FQ47" s="35"/>
      <c r="FR47" s="35"/>
      <c r="FS47" s="35"/>
      <c r="FT47" s="35"/>
      <c r="FU47" s="35"/>
      <c r="FV47" s="35"/>
      <c r="FW47" s="35"/>
      <c r="FX47" s="35"/>
      <c r="FY47" s="35"/>
      <c r="FZ47" s="35"/>
      <c r="GA47" s="35"/>
      <c r="GB47" s="35"/>
      <c r="GC47" s="35"/>
      <c r="GD47" s="35"/>
      <c r="GE47" s="35"/>
      <c r="GF47" s="35"/>
      <c r="GG47" s="35"/>
      <c r="GH47" s="35"/>
      <c r="GI47" s="35"/>
      <c r="GJ47" s="35"/>
      <c r="GK47" s="35"/>
      <c r="GL47" s="35"/>
      <c r="GM47" s="35"/>
      <c r="GN47" s="35"/>
      <c r="GO47" s="35"/>
      <c r="GP47" s="35"/>
      <c r="GQ47" s="35"/>
      <c r="GR47" s="35"/>
      <c r="GS47" s="35"/>
      <c r="GT47" s="35"/>
      <c r="GU47" s="35"/>
      <c r="GV47" s="35"/>
      <c r="GW47" s="35"/>
      <c r="GX47" s="35"/>
      <c r="GY47" s="35"/>
      <c r="GZ47" s="35"/>
      <c r="HA47" s="35"/>
      <c r="HB47" s="35"/>
      <c r="HC47" s="35"/>
      <c r="HD47" s="35"/>
      <c r="HE47" s="35"/>
      <c r="HF47" s="35"/>
      <c r="HG47" s="35"/>
      <c r="HH47" s="35"/>
      <c r="HI47" s="35"/>
      <c r="HJ47" s="35"/>
      <c r="HK47" s="35"/>
      <c r="HL47" s="35"/>
      <c r="HM47" s="35"/>
      <c r="HN47" s="35"/>
      <c r="HO47" s="35"/>
      <c r="HP47" s="35"/>
      <c r="HQ47" s="35"/>
      <c r="HR47" s="35"/>
      <c r="HS47" s="35"/>
      <c r="HT47" s="35"/>
      <c r="HU47" s="35"/>
      <c r="HV47" s="35"/>
      <c r="HW47" s="35"/>
      <c r="HX47" s="35"/>
      <c r="HY47" s="35"/>
      <c r="HZ47" s="35"/>
      <c r="IA47" s="35"/>
      <c r="IB47" s="35"/>
      <c r="IC47" s="35"/>
      <c r="ID47" s="35"/>
      <c r="IE47" s="35"/>
      <c r="IF47" s="35"/>
      <c r="IG47" s="35"/>
      <c r="IH47" s="35"/>
      <c r="II47" s="35"/>
      <c r="IJ47" s="35"/>
      <c r="IK47" s="35"/>
      <c r="IL47" s="35"/>
      <c r="IM47" s="35"/>
      <c r="IN47" s="35"/>
      <c r="IO47" s="35"/>
      <c r="IP47" s="35"/>
      <c r="IQ47" s="35"/>
      <c r="IR47" s="35"/>
      <c r="IS47" s="35"/>
      <c r="IT47" s="35"/>
      <c r="IU47" s="35"/>
      <c r="IV47" s="35"/>
      <c r="IW47" s="35"/>
    </row>
    <row r="48" customFormat="false" ht="24" hidden="false" customHeight="true" outlineLevel="0" collapsed="false">
      <c r="A48" s="37" t="s">
        <v>143</v>
      </c>
      <c r="B48" s="37" t="s">
        <v>144</v>
      </c>
      <c r="C48" s="37" t="s">
        <v>139</v>
      </c>
      <c r="D48" s="37" t="str">
        <f aca="false">'контрол лист'!D47</f>
        <v>КИУ</v>
      </c>
      <c r="E48" s="37" t="n">
        <v>0</v>
      </c>
      <c r="F48" s="38" t="s">
        <v>74</v>
      </c>
      <c r="G48" s="37" t="n">
        <v>8</v>
      </c>
      <c r="H48" s="38" t="n">
        <v>0</v>
      </c>
      <c r="I48" s="38" t="s">
        <v>75</v>
      </c>
      <c r="J48" s="37" t="str">
        <f aca="false">'контрол лист'!J47</f>
        <v>Бродифакум 0,005% РОСС RU Д-RU.АД37.В.11289/19</v>
      </c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  <c r="IT48" s="35"/>
      <c r="IU48" s="35"/>
      <c r="IV48" s="35"/>
      <c r="IW48" s="35"/>
    </row>
    <row r="49" customFormat="false" ht="24" hidden="false" customHeight="true" outlineLevel="0" collapsed="false">
      <c r="A49" s="37" t="s">
        <v>145</v>
      </c>
      <c r="B49" s="37" t="s">
        <v>146</v>
      </c>
      <c r="C49" s="37" t="s">
        <v>139</v>
      </c>
      <c r="D49" s="37" t="str">
        <f aca="false">'контрол лист'!D48</f>
        <v>КИУ</v>
      </c>
      <c r="E49" s="37" t="n">
        <v>0</v>
      </c>
      <c r="F49" s="38" t="s">
        <v>74</v>
      </c>
      <c r="G49" s="37" t="n">
        <v>8</v>
      </c>
      <c r="H49" s="38" t="n">
        <v>0</v>
      </c>
      <c r="I49" s="38" t="s">
        <v>75</v>
      </c>
      <c r="J49" s="37" t="str">
        <f aca="false">'контрол лист'!J48</f>
        <v>Бродифакум 0,005% РОСС RU Д-RU.АД37.В.11289/19</v>
      </c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</row>
    <row r="50" customFormat="false" ht="24" hidden="false" customHeight="true" outlineLevel="0" collapsed="false">
      <c r="A50" s="37" t="s">
        <v>147</v>
      </c>
      <c r="B50" s="37" t="s">
        <v>148</v>
      </c>
      <c r="C50" s="37" t="s">
        <v>139</v>
      </c>
      <c r="D50" s="37" t="str">
        <f aca="false">'контрол лист'!D49</f>
        <v>КИУ</v>
      </c>
      <c r="E50" s="37" t="n">
        <v>0</v>
      </c>
      <c r="F50" s="38" t="s">
        <v>74</v>
      </c>
      <c r="G50" s="37" t="n">
        <v>8</v>
      </c>
      <c r="H50" s="38" t="n">
        <v>0</v>
      </c>
      <c r="I50" s="38" t="s">
        <v>75</v>
      </c>
      <c r="J50" s="37" t="str">
        <f aca="false">'контрол лист'!J49</f>
        <v>Бродифакум 0,005% РОСС RU Д-RU.АД37.В.11289/19</v>
      </c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5"/>
      <c r="FV50" s="35"/>
      <c r="FW50" s="35"/>
      <c r="FX50" s="35"/>
      <c r="FY50" s="35"/>
      <c r="FZ50" s="35"/>
      <c r="GA50" s="35"/>
      <c r="GB50" s="35"/>
      <c r="GC50" s="35"/>
      <c r="GD50" s="35"/>
      <c r="GE50" s="35"/>
      <c r="GF50" s="35"/>
      <c r="GG50" s="35"/>
      <c r="GH50" s="35"/>
      <c r="GI50" s="35"/>
      <c r="GJ50" s="35"/>
      <c r="GK50" s="35"/>
      <c r="GL50" s="35"/>
      <c r="GM50" s="35"/>
      <c r="GN50" s="35"/>
      <c r="GO50" s="35"/>
      <c r="GP50" s="35"/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5"/>
      <c r="HM50" s="35"/>
      <c r="HN50" s="35"/>
      <c r="HO50" s="35"/>
      <c r="HP50" s="35"/>
      <c r="HQ50" s="35"/>
      <c r="HR50" s="35"/>
      <c r="HS50" s="35"/>
      <c r="HT50" s="35"/>
      <c r="HU50" s="35"/>
      <c r="HV50" s="35"/>
      <c r="HW50" s="35"/>
      <c r="HX50" s="35"/>
      <c r="HY50" s="35"/>
      <c r="HZ50" s="35"/>
      <c r="IA50" s="35"/>
      <c r="IB50" s="35"/>
      <c r="IC50" s="35"/>
      <c r="ID50" s="35"/>
      <c r="IE50" s="35"/>
      <c r="IF50" s="35"/>
      <c r="IG50" s="35"/>
      <c r="IH50" s="35"/>
      <c r="II50" s="35"/>
      <c r="IJ50" s="35"/>
      <c r="IK50" s="35"/>
      <c r="IL50" s="35"/>
      <c r="IM50" s="35"/>
      <c r="IN50" s="35"/>
      <c r="IO50" s="35"/>
      <c r="IP50" s="35"/>
      <c r="IQ50" s="35"/>
      <c r="IR50" s="35"/>
      <c r="IS50" s="35"/>
      <c r="IT50" s="35"/>
      <c r="IU50" s="35"/>
      <c r="IV50" s="35"/>
      <c r="IW50" s="35"/>
    </row>
    <row r="51" customFormat="false" ht="24" hidden="false" customHeight="true" outlineLevel="0" collapsed="false">
      <c r="A51" s="37" t="s">
        <v>149</v>
      </c>
      <c r="B51" s="37" t="s">
        <v>150</v>
      </c>
      <c r="C51" s="37" t="s">
        <v>139</v>
      </c>
      <c r="D51" s="37" t="str">
        <f aca="false">'контрол лист'!D50</f>
        <v>КИУ</v>
      </c>
      <c r="E51" s="37" t="n">
        <v>0</v>
      </c>
      <c r="F51" s="38" t="s">
        <v>151</v>
      </c>
      <c r="G51" s="37" t="n">
        <v>5</v>
      </c>
      <c r="H51" s="38" t="n">
        <v>0</v>
      </c>
      <c r="I51" s="38" t="s">
        <v>75</v>
      </c>
      <c r="J51" s="37" t="str">
        <f aca="false">'контрол лист'!J50</f>
        <v>Бродифакум 0,005% РОСС RU Д-RU.АД37.В.11289/19</v>
      </c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  <c r="DD51" s="35"/>
      <c r="DE51" s="35"/>
      <c r="DF51" s="35"/>
      <c r="DG51" s="35"/>
      <c r="DH51" s="35"/>
      <c r="DI51" s="35"/>
      <c r="DJ51" s="35"/>
      <c r="DK51" s="35"/>
      <c r="DL51" s="35"/>
      <c r="DM51" s="35"/>
      <c r="DN51" s="35"/>
      <c r="DO51" s="35"/>
      <c r="DP51" s="35"/>
      <c r="DQ51" s="35"/>
      <c r="DR51" s="35"/>
      <c r="DS51" s="35"/>
      <c r="DT51" s="35"/>
      <c r="DU51" s="35"/>
      <c r="DV51" s="35"/>
      <c r="DW51" s="35"/>
      <c r="DX51" s="35"/>
      <c r="DY51" s="35"/>
      <c r="DZ51" s="35"/>
      <c r="EA51" s="35"/>
      <c r="EB51" s="35"/>
      <c r="EC51" s="35"/>
      <c r="ED51" s="35"/>
      <c r="EE51" s="35"/>
      <c r="EF51" s="35"/>
      <c r="EG51" s="35"/>
      <c r="EH51" s="35"/>
      <c r="EI51" s="35"/>
      <c r="EJ51" s="35"/>
      <c r="EK51" s="35"/>
      <c r="EL51" s="35"/>
      <c r="EM51" s="35"/>
      <c r="EN51" s="35"/>
      <c r="EO51" s="35"/>
      <c r="EP51" s="35"/>
      <c r="EQ51" s="35"/>
      <c r="ER51" s="35"/>
      <c r="ES51" s="35"/>
      <c r="ET51" s="35"/>
      <c r="EU51" s="35"/>
      <c r="EV51" s="35"/>
      <c r="EW51" s="35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  <c r="IB51" s="35"/>
      <c r="IC51" s="35"/>
      <c r="ID51" s="35"/>
      <c r="IE51" s="35"/>
      <c r="IF51" s="35"/>
      <c r="IG51" s="35"/>
      <c r="IH51" s="35"/>
      <c r="II51" s="35"/>
      <c r="IJ51" s="35"/>
      <c r="IK51" s="35"/>
      <c r="IL51" s="35"/>
      <c r="IM51" s="35"/>
      <c r="IN51" s="35"/>
      <c r="IO51" s="35"/>
      <c r="IP51" s="35"/>
      <c r="IQ51" s="35"/>
      <c r="IR51" s="35"/>
      <c r="IS51" s="35"/>
      <c r="IT51" s="35"/>
      <c r="IU51" s="35"/>
      <c r="IV51" s="35"/>
      <c r="IW51" s="35"/>
    </row>
    <row r="52" customFormat="false" ht="36" hidden="false" customHeight="true" outlineLevel="0" collapsed="false">
      <c r="A52" s="37" t="s">
        <v>152</v>
      </c>
      <c r="B52" s="37" t="s">
        <v>153</v>
      </c>
      <c r="C52" s="37" t="s">
        <v>139</v>
      </c>
      <c r="D52" s="37" t="str">
        <f aca="false">'контрол лист'!D51</f>
        <v>КИУ</v>
      </c>
      <c r="E52" s="37" t="n">
        <v>0</v>
      </c>
      <c r="F52" s="38" t="s">
        <v>151</v>
      </c>
      <c r="G52" s="37" t="n">
        <v>11</v>
      </c>
      <c r="H52" s="38" t="n">
        <v>0</v>
      </c>
      <c r="I52" s="38" t="s">
        <v>75</v>
      </c>
      <c r="J52" s="37" t="str">
        <f aca="false">'контрол лист'!J51</f>
        <v>Бродифакум 0,005% РОСС RU Д-RU.АД37.В.11289/19</v>
      </c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  <c r="EB52" s="35"/>
      <c r="EC52" s="35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35"/>
      <c r="FG52" s="35"/>
      <c r="FH52" s="35"/>
      <c r="FI52" s="35"/>
      <c r="FJ52" s="35"/>
      <c r="FK52" s="35"/>
      <c r="FL52" s="35"/>
      <c r="FM52" s="35"/>
      <c r="FN52" s="35"/>
      <c r="FO52" s="35"/>
      <c r="FP52" s="35"/>
      <c r="FQ52" s="35"/>
      <c r="FR52" s="35"/>
      <c r="FS52" s="35"/>
      <c r="FT52" s="35"/>
      <c r="FU52" s="35"/>
      <c r="FV52" s="35"/>
      <c r="FW52" s="35"/>
      <c r="FX52" s="35"/>
      <c r="FY52" s="35"/>
      <c r="FZ52" s="35"/>
      <c r="GA52" s="35"/>
      <c r="GB52" s="35"/>
      <c r="GC52" s="35"/>
      <c r="GD52" s="35"/>
      <c r="GE52" s="35"/>
      <c r="GF52" s="35"/>
      <c r="GG52" s="35"/>
      <c r="GH52" s="35"/>
      <c r="GI52" s="35"/>
      <c r="GJ52" s="35"/>
      <c r="GK52" s="35"/>
      <c r="GL52" s="35"/>
      <c r="GM52" s="35"/>
      <c r="GN52" s="35"/>
      <c r="GO52" s="35"/>
      <c r="GP52" s="35"/>
      <c r="GQ52" s="35"/>
      <c r="GR52" s="35"/>
      <c r="GS52" s="35"/>
      <c r="GT52" s="35"/>
      <c r="GU52" s="35"/>
      <c r="GV52" s="35"/>
      <c r="GW52" s="35"/>
      <c r="GX52" s="35"/>
      <c r="GY52" s="35"/>
      <c r="GZ52" s="35"/>
      <c r="HA52" s="35"/>
      <c r="HB52" s="35"/>
      <c r="HC52" s="35"/>
      <c r="HD52" s="35"/>
      <c r="HE52" s="35"/>
      <c r="HF52" s="35"/>
      <c r="HG52" s="35"/>
      <c r="HH52" s="35"/>
      <c r="HI52" s="35"/>
      <c r="HJ52" s="35"/>
      <c r="HK52" s="35"/>
      <c r="HL52" s="35"/>
      <c r="HM52" s="35"/>
      <c r="HN52" s="35"/>
      <c r="HO52" s="35"/>
      <c r="HP52" s="35"/>
      <c r="HQ52" s="35"/>
      <c r="HR52" s="35"/>
      <c r="HS52" s="35"/>
      <c r="HT52" s="35"/>
      <c r="HU52" s="35"/>
      <c r="HV52" s="35"/>
      <c r="HW52" s="35"/>
      <c r="HX52" s="35"/>
      <c r="HY52" s="35"/>
      <c r="HZ52" s="35"/>
      <c r="IA52" s="35"/>
      <c r="IB52" s="35"/>
      <c r="IC52" s="35"/>
      <c r="ID52" s="35"/>
      <c r="IE52" s="35"/>
      <c r="IF52" s="35"/>
      <c r="IG52" s="35"/>
      <c r="IH52" s="35"/>
      <c r="II52" s="35"/>
      <c r="IJ52" s="35"/>
      <c r="IK52" s="35"/>
      <c r="IL52" s="35"/>
      <c r="IM52" s="35"/>
      <c r="IN52" s="35"/>
      <c r="IO52" s="35"/>
      <c r="IP52" s="35"/>
      <c r="IQ52" s="35"/>
      <c r="IR52" s="35"/>
      <c r="IS52" s="35"/>
      <c r="IT52" s="35"/>
      <c r="IU52" s="35"/>
      <c r="IV52" s="35"/>
      <c r="IW52" s="35"/>
    </row>
    <row r="53" customFormat="false" ht="24" hidden="false" customHeight="true" outlineLevel="0" collapsed="false">
      <c r="A53" s="37" t="s">
        <v>154</v>
      </c>
      <c r="B53" s="37" t="s">
        <v>155</v>
      </c>
      <c r="C53" s="37" t="s">
        <v>139</v>
      </c>
      <c r="D53" s="37" t="str">
        <f aca="false">'контрол лист'!D52</f>
        <v>КИУ</v>
      </c>
      <c r="E53" s="37" t="n">
        <v>0</v>
      </c>
      <c r="F53" s="38" t="s">
        <v>156</v>
      </c>
      <c r="G53" s="37" t="n">
        <v>6</v>
      </c>
      <c r="H53" s="38" t="n">
        <v>0</v>
      </c>
      <c r="I53" s="38" t="s">
        <v>75</v>
      </c>
      <c r="J53" s="37" t="str">
        <f aca="false">'контрол лист'!J52</f>
        <v>Бродифакум 0,005% РОСС RU Д-RU.АД37.В.11289/19</v>
      </c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  <c r="DB53" s="35"/>
      <c r="DC53" s="35"/>
      <c r="DD53" s="35"/>
      <c r="DE53" s="35"/>
      <c r="DF53" s="35"/>
      <c r="DG53" s="35"/>
      <c r="DH53" s="35"/>
      <c r="DI53" s="35"/>
      <c r="DJ53" s="35"/>
      <c r="DK53" s="35"/>
      <c r="DL53" s="35"/>
      <c r="DM53" s="35"/>
      <c r="DN53" s="35"/>
      <c r="DO53" s="35"/>
      <c r="DP53" s="35"/>
      <c r="DQ53" s="35"/>
      <c r="DR53" s="35"/>
      <c r="DS53" s="35"/>
      <c r="DT53" s="35"/>
      <c r="DU53" s="35"/>
      <c r="DV53" s="35"/>
      <c r="DW53" s="35"/>
      <c r="DX53" s="35"/>
      <c r="DY53" s="35"/>
      <c r="DZ53" s="35"/>
      <c r="EA53" s="35"/>
      <c r="EB53" s="35"/>
      <c r="EC53" s="35"/>
      <c r="ED53" s="35"/>
      <c r="EE53" s="35"/>
      <c r="EF53" s="35"/>
      <c r="EG53" s="35"/>
      <c r="EH53" s="35"/>
      <c r="EI53" s="35"/>
      <c r="EJ53" s="35"/>
      <c r="EK53" s="35"/>
      <c r="EL53" s="35"/>
      <c r="EM53" s="35"/>
      <c r="EN53" s="35"/>
      <c r="EO53" s="35"/>
      <c r="EP53" s="35"/>
      <c r="EQ53" s="35"/>
      <c r="ER53" s="35"/>
      <c r="ES53" s="35"/>
      <c r="ET53" s="35"/>
      <c r="EU53" s="35"/>
      <c r="EV53" s="35"/>
      <c r="EW53" s="35"/>
      <c r="EX53" s="35"/>
      <c r="EY53" s="35"/>
      <c r="EZ53" s="35"/>
      <c r="FA53" s="35"/>
      <c r="FB53" s="35"/>
      <c r="FC53" s="35"/>
      <c r="FD53" s="35"/>
      <c r="FE53" s="35"/>
      <c r="FF53" s="35"/>
      <c r="FG53" s="35"/>
      <c r="FH53" s="35"/>
      <c r="FI53" s="35"/>
      <c r="FJ53" s="35"/>
      <c r="FK53" s="35"/>
      <c r="FL53" s="35"/>
      <c r="FM53" s="35"/>
      <c r="FN53" s="35"/>
      <c r="FO53" s="35"/>
      <c r="FP53" s="35"/>
      <c r="FQ53" s="35"/>
      <c r="FR53" s="35"/>
      <c r="FS53" s="35"/>
      <c r="FT53" s="35"/>
      <c r="FU53" s="35"/>
      <c r="FV53" s="35"/>
      <c r="FW53" s="35"/>
      <c r="FX53" s="35"/>
      <c r="FY53" s="35"/>
      <c r="FZ53" s="35"/>
      <c r="GA53" s="35"/>
      <c r="GB53" s="35"/>
      <c r="GC53" s="35"/>
      <c r="GD53" s="35"/>
      <c r="GE53" s="35"/>
      <c r="GF53" s="35"/>
      <c r="GG53" s="35"/>
      <c r="GH53" s="35"/>
      <c r="GI53" s="35"/>
      <c r="GJ53" s="35"/>
      <c r="GK53" s="35"/>
      <c r="GL53" s="35"/>
      <c r="GM53" s="35"/>
      <c r="GN53" s="35"/>
      <c r="GO53" s="35"/>
      <c r="GP53" s="35"/>
      <c r="GQ53" s="35"/>
      <c r="GR53" s="35"/>
      <c r="GS53" s="35"/>
      <c r="GT53" s="35"/>
      <c r="GU53" s="35"/>
      <c r="GV53" s="35"/>
      <c r="GW53" s="35"/>
      <c r="GX53" s="35"/>
      <c r="GY53" s="35"/>
      <c r="GZ53" s="35"/>
      <c r="HA53" s="35"/>
      <c r="HB53" s="35"/>
      <c r="HC53" s="35"/>
      <c r="HD53" s="35"/>
      <c r="HE53" s="35"/>
      <c r="HF53" s="35"/>
      <c r="HG53" s="35"/>
      <c r="HH53" s="35"/>
      <c r="HI53" s="35"/>
      <c r="HJ53" s="35"/>
      <c r="HK53" s="35"/>
      <c r="HL53" s="35"/>
      <c r="HM53" s="35"/>
      <c r="HN53" s="35"/>
      <c r="HO53" s="35"/>
      <c r="HP53" s="35"/>
      <c r="HQ53" s="35"/>
      <c r="HR53" s="35"/>
      <c r="HS53" s="35"/>
      <c r="HT53" s="35"/>
      <c r="HU53" s="35"/>
      <c r="HV53" s="35"/>
      <c r="HW53" s="35"/>
      <c r="HX53" s="35"/>
      <c r="HY53" s="35"/>
      <c r="HZ53" s="35"/>
      <c r="IA53" s="35"/>
      <c r="IB53" s="35"/>
      <c r="IC53" s="35"/>
      <c r="ID53" s="35"/>
      <c r="IE53" s="35"/>
      <c r="IF53" s="35"/>
      <c r="IG53" s="35"/>
      <c r="IH53" s="35"/>
      <c r="II53" s="35"/>
      <c r="IJ53" s="35"/>
      <c r="IK53" s="35"/>
      <c r="IL53" s="35"/>
      <c r="IM53" s="35"/>
      <c r="IN53" s="35"/>
      <c r="IO53" s="35"/>
      <c r="IP53" s="35"/>
      <c r="IQ53" s="35"/>
      <c r="IR53" s="35"/>
      <c r="IS53" s="35"/>
      <c r="IT53" s="35"/>
      <c r="IU53" s="35"/>
      <c r="IV53" s="35"/>
      <c r="IW53" s="35"/>
    </row>
    <row r="54" customFormat="false" ht="24" hidden="false" customHeight="true" outlineLevel="0" collapsed="false">
      <c r="A54" s="37" t="s">
        <v>157</v>
      </c>
      <c r="B54" s="37" t="s">
        <v>158</v>
      </c>
      <c r="C54" s="37" t="s">
        <v>139</v>
      </c>
      <c r="D54" s="37" t="str">
        <f aca="false">'контрол лист'!D53</f>
        <v>КИУ</v>
      </c>
      <c r="E54" s="37" t="n">
        <v>0</v>
      </c>
      <c r="F54" s="38" t="s">
        <v>156</v>
      </c>
      <c r="G54" s="37" t="n">
        <v>6</v>
      </c>
      <c r="H54" s="38" t="n">
        <v>0</v>
      </c>
      <c r="I54" s="38" t="s">
        <v>75</v>
      </c>
      <c r="J54" s="37" t="str">
        <f aca="false">'контрол лист'!J53</f>
        <v>Бродифакум 0,005% РОСС RU Д-RU.АД37.В.11289/19</v>
      </c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  <c r="EZ54" s="35"/>
      <c r="FA54" s="35"/>
      <c r="FB54" s="35"/>
      <c r="FC54" s="35"/>
      <c r="FD54" s="35"/>
      <c r="FE54" s="35"/>
      <c r="FF54" s="35"/>
      <c r="FG54" s="35"/>
      <c r="FH54" s="35"/>
      <c r="FI54" s="35"/>
      <c r="FJ54" s="35"/>
      <c r="FK54" s="35"/>
      <c r="FL54" s="35"/>
      <c r="FM54" s="35"/>
      <c r="FN54" s="35"/>
      <c r="FO54" s="35"/>
      <c r="FP54" s="35"/>
      <c r="FQ54" s="35"/>
      <c r="FR54" s="35"/>
      <c r="FS54" s="35"/>
      <c r="FT54" s="35"/>
      <c r="FU54" s="35"/>
      <c r="FV54" s="35"/>
      <c r="FW54" s="35"/>
      <c r="FX54" s="35"/>
      <c r="FY54" s="35"/>
      <c r="FZ54" s="35"/>
      <c r="GA54" s="35"/>
      <c r="GB54" s="35"/>
      <c r="GC54" s="35"/>
      <c r="GD54" s="35"/>
      <c r="GE54" s="35"/>
      <c r="GF54" s="35"/>
      <c r="GG54" s="35"/>
      <c r="GH54" s="35"/>
      <c r="GI54" s="35"/>
      <c r="GJ54" s="35"/>
      <c r="GK54" s="35"/>
      <c r="GL54" s="35"/>
      <c r="GM54" s="35"/>
      <c r="GN54" s="35"/>
      <c r="GO54" s="35"/>
      <c r="GP54" s="35"/>
      <c r="GQ54" s="35"/>
      <c r="GR54" s="35"/>
      <c r="GS54" s="35"/>
      <c r="GT54" s="35"/>
      <c r="GU54" s="35"/>
      <c r="GV54" s="35"/>
      <c r="GW54" s="35"/>
      <c r="GX54" s="35"/>
      <c r="GY54" s="35"/>
      <c r="GZ54" s="35"/>
      <c r="HA54" s="35"/>
      <c r="HB54" s="35"/>
      <c r="HC54" s="35"/>
      <c r="HD54" s="35"/>
      <c r="HE54" s="35"/>
      <c r="HF54" s="35"/>
      <c r="HG54" s="35"/>
      <c r="HH54" s="35"/>
      <c r="HI54" s="35"/>
      <c r="HJ54" s="35"/>
      <c r="HK54" s="35"/>
      <c r="HL54" s="35"/>
      <c r="HM54" s="35"/>
      <c r="HN54" s="35"/>
      <c r="HO54" s="35"/>
      <c r="HP54" s="35"/>
      <c r="HQ54" s="35"/>
      <c r="HR54" s="35"/>
      <c r="HS54" s="35"/>
      <c r="HT54" s="35"/>
      <c r="HU54" s="35"/>
      <c r="HV54" s="35"/>
      <c r="HW54" s="35"/>
      <c r="HX54" s="35"/>
      <c r="HY54" s="35"/>
      <c r="HZ54" s="35"/>
      <c r="IA54" s="35"/>
      <c r="IB54" s="35"/>
      <c r="IC54" s="35"/>
      <c r="ID54" s="35"/>
      <c r="IE54" s="35"/>
      <c r="IF54" s="35"/>
      <c r="IG54" s="35"/>
      <c r="IH54" s="35"/>
      <c r="II54" s="35"/>
      <c r="IJ54" s="35"/>
      <c r="IK54" s="35"/>
      <c r="IL54" s="35"/>
      <c r="IM54" s="35"/>
      <c r="IN54" s="35"/>
      <c r="IO54" s="35"/>
      <c r="IP54" s="35"/>
      <c r="IQ54" s="35"/>
      <c r="IR54" s="35"/>
      <c r="IS54" s="35"/>
      <c r="IT54" s="35"/>
      <c r="IU54" s="35"/>
      <c r="IV54" s="35"/>
      <c r="IW54" s="35"/>
    </row>
    <row r="55" customFormat="false" ht="84" hidden="false" customHeight="true" outlineLevel="0" collapsed="false">
      <c r="A55" s="37" t="s">
        <v>159</v>
      </c>
      <c r="B55" s="37" t="s">
        <v>160</v>
      </c>
      <c r="C55" s="37" t="s">
        <v>139</v>
      </c>
      <c r="D55" s="37" t="str">
        <f aca="false">'контрол лист'!D54</f>
        <v>КИУ</v>
      </c>
      <c r="E55" s="37" t="n">
        <v>0</v>
      </c>
      <c r="F55" s="38" t="s">
        <v>161</v>
      </c>
      <c r="G55" s="37" t="n">
        <v>26</v>
      </c>
      <c r="H55" s="38" t="n">
        <v>0</v>
      </c>
      <c r="I55" s="38" t="s">
        <v>75</v>
      </c>
      <c r="J55" s="37" t="str">
        <f aca="false">'контрол лист'!J54</f>
        <v>Бродифакум 0,005% РОСС RU Д-RU.АД37.В.11289/19</v>
      </c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/>
      <c r="DP55" s="35"/>
      <c r="DQ55" s="35"/>
      <c r="DR55" s="35"/>
      <c r="DS55" s="35"/>
      <c r="DT55" s="35"/>
      <c r="DU55" s="35"/>
      <c r="DV55" s="35"/>
      <c r="DW55" s="35"/>
      <c r="DX55" s="35"/>
      <c r="DY55" s="35"/>
      <c r="DZ55" s="35"/>
      <c r="EA55" s="35"/>
      <c r="EB55" s="35"/>
      <c r="EC55" s="35"/>
      <c r="ED55" s="35"/>
      <c r="EE55" s="35"/>
      <c r="EF55" s="35"/>
      <c r="EG55" s="35"/>
      <c r="EH55" s="35"/>
      <c r="EI55" s="35"/>
      <c r="EJ55" s="35"/>
      <c r="EK55" s="35"/>
      <c r="EL55" s="35"/>
      <c r="EM55" s="35"/>
      <c r="EN55" s="35"/>
      <c r="EO55" s="35"/>
      <c r="EP55" s="35"/>
      <c r="EQ55" s="35"/>
      <c r="ER55" s="35"/>
      <c r="ES55" s="35"/>
      <c r="ET55" s="35"/>
      <c r="EU55" s="35"/>
      <c r="EV55" s="35"/>
      <c r="EW55" s="35"/>
      <c r="EX55" s="35"/>
      <c r="EY55" s="35"/>
      <c r="EZ55" s="35"/>
      <c r="FA55" s="35"/>
      <c r="FB55" s="35"/>
      <c r="FC55" s="35"/>
      <c r="FD55" s="35"/>
      <c r="FE55" s="35"/>
      <c r="FF55" s="35"/>
      <c r="FG55" s="35"/>
      <c r="FH55" s="35"/>
      <c r="FI55" s="35"/>
      <c r="FJ55" s="35"/>
      <c r="FK55" s="35"/>
      <c r="FL55" s="35"/>
      <c r="FM55" s="35"/>
      <c r="FN55" s="35"/>
      <c r="FO55" s="35"/>
      <c r="FP55" s="35"/>
      <c r="FQ55" s="35"/>
      <c r="FR55" s="35"/>
      <c r="FS55" s="35"/>
      <c r="FT55" s="35"/>
      <c r="FU55" s="35"/>
      <c r="FV55" s="35"/>
      <c r="FW55" s="35"/>
      <c r="FX55" s="35"/>
      <c r="FY55" s="35"/>
      <c r="FZ55" s="35"/>
      <c r="GA55" s="35"/>
      <c r="GB55" s="35"/>
      <c r="GC55" s="35"/>
      <c r="GD55" s="35"/>
      <c r="GE55" s="35"/>
      <c r="GF55" s="35"/>
      <c r="GG55" s="35"/>
      <c r="GH55" s="35"/>
      <c r="GI55" s="35"/>
      <c r="GJ55" s="35"/>
      <c r="GK55" s="35"/>
      <c r="GL55" s="35"/>
      <c r="GM55" s="35"/>
      <c r="GN55" s="35"/>
      <c r="GO55" s="35"/>
      <c r="GP55" s="35"/>
      <c r="GQ55" s="35"/>
      <c r="GR55" s="35"/>
      <c r="GS55" s="35"/>
      <c r="GT55" s="35"/>
      <c r="GU55" s="35"/>
      <c r="GV55" s="35"/>
      <c r="GW55" s="35"/>
      <c r="GX55" s="35"/>
      <c r="GY55" s="35"/>
      <c r="GZ55" s="35"/>
      <c r="HA55" s="35"/>
      <c r="HB55" s="35"/>
      <c r="HC55" s="35"/>
      <c r="HD55" s="35"/>
      <c r="HE55" s="35"/>
      <c r="HF55" s="35"/>
      <c r="HG55" s="35"/>
      <c r="HH55" s="35"/>
      <c r="HI55" s="35"/>
      <c r="HJ55" s="35"/>
      <c r="HK55" s="35"/>
      <c r="HL55" s="35"/>
      <c r="HM55" s="35"/>
      <c r="HN55" s="35"/>
      <c r="HO55" s="35"/>
      <c r="HP55" s="35"/>
      <c r="HQ55" s="35"/>
      <c r="HR55" s="35"/>
      <c r="HS55" s="35"/>
      <c r="HT55" s="35"/>
      <c r="HU55" s="35"/>
      <c r="HV55" s="35"/>
      <c r="HW55" s="35"/>
      <c r="HX55" s="35"/>
      <c r="HY55" s="35"/>
      <c r="HZ55" s="35"/>
      <c r="IA55" s="35"/>
      <c r="IB55" s="35"/>
      <c r="IC55" s="35"/>
      <c r="ID55" s="35"/>
      <c r="IE55" s="35"/>
      <c r="IF55" s="35"/>
      <c r="IG55" s="35"/>
      <c r="IH55" s="35"/>
      <c r="II55" s="35"/>
      <c r="IJ55" s="35"/>
      <c r="IK55" s="35"/>
      <c r="IL55" s="35"/>
      <c r="IM55" s="35"/>
      <c r="IN55" s="35"/>
      <c r="IO55" s="35"/>
      <c r="IP55" s="35"/>
      <c r="IQ55" s="35"/>
      <c r="IR55" s="35"/>
      <c r="IS55" s="35"/>
      <c r="IT55" s="35"/>
      <c r="IU55" s="35"/>
      <c r="IV55" s="35"/>
      <c r="IW55" s="35"/>
    </row>
    <row r="56" customFormat="false" ht="120" hidden="false" customHeight="true" outlineLevel="0" collapsed="false">
      <c r="A56" s="37" t="s">
        <v>162</v>
      </c>
      <c r="B56" s="37" t="s">
        <v>163</v>
      </c>
      <c r="C56" s="37" t="s">
        <v>139</v>
      </c>
      <c r="D56" s="37" t="str">
        <f aca="false">'контрол лист'!D55</f>
        <v>КИУ</v>
      </c>
      <c r="E56" s="37" t="s">
        <v>95</v>
      </c>
      <c r="F56" s="38" t="s">
        <v>161</v>
      </c>
      <c r="G56" s="37" t="n">
        <v>31</v>
      </c>
      <c r="H56" s="38" t="n">
        <v>0</v>
      </c>
      <c r="I56" s="38" t="s">
        <v>75</v>
      </c>
      <c r="J56" s="37" t="str">
        <f aca="false">'контрол лист'!J55</f>
        <v>Бродифакум 0,005% РОСС RU Д-RU.АД37.В.11289/19</v>
      </c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/>
      <c r="DP56" s="35"/>
      <c r="DQ56" s="35"/>
      <c r="DR56" s="35"/>
      <c r="DS56" s="35"/>
      <c r="DT56" s="35"/>
      <c r="DU56" s="35"/>
      <c r="DV56" s="35"/>
      <c r="DW56" s="35"/>
      <c r="DX56" s="35"/>
      <c r="DY56" s="35"/>
      <c r="DZ56" s="35"/>
      <c r="EA56" s="35"/>
      <c r="EB56" s="35"/>
      <c r="EC56" s="35"/>
      <c r="ED56" s="35"/>
      <c r="EE56" s="35"/>
      <c r="EF56" s="35"/>
      <c r="EG56" s="35"/>
      <c r="EH56" s="35"/>
      <c r="EI56" s="35"/>
      <c r="EJ56" s="35"/>
      <c r="EK56" s="35"/>
      <c r="EL56" s="35"/>
      <c r="EM56" s="35"/>
      <c r="EN56" s="35"/>
      <c r="EO56" s="35"/>
      <c r="EP56" s="35"/>
      <c r="EQ56" s="35"/>
      <c r="ER56" s="35"/>
      <c r="ES56" s="35"/>
      <c r="ET56" s="35"/>
      <c r="EU56" s="35"/>
      <c r="EV56" s="35"/>
      <c r="EW56" s="35"/>
      <c r="EX56" s="35"/>
      <c r="EY56" s="35"/>
      <c r="EZ56" s="35"/>
      <c r="FA56" s="35"/>
      <c r="FB56" s="35"/>
      <c r="FC56" s="35"/>
      <c r="FD56" s="35"/>
      <c r="FE56" s="35"/>
      <c r="FF56" s="35"/>
      <c r="FG56" s="35"/>
      <c r="FH56" s="35"/>
      <c r="FI56" s="35"/>
      <c r="FJ56" s="35"/>
      <c r="FK56" s="35"/>
      <c r="FL56" s="35"/>
      <c r="FM56" s="35"/>
      <c r="FN56" s="35"/>
      <c r="FO56" s="35"/>
      <c r="FP56" s="35"/>
      <c r="FQ56" s="35"/>
      <c r="FR56" s="35"/>
      <c r="FS56" s="35"/>
      <c r="FT56" s="35"/>
      <c r="FU56" s="35"/>
      <c r="FV56" s="35"/>
      <c r="FW56" s="35"/>
      <c r="FX56" s="35"/>
      <c r="FY56" s="35"/>
      <c r="FZ56" s="35"/>
      <c r="GA56" s="35"/>
      <c r="GB56" s="35"/>
      <c r="GC56" s="35"/>
      <c r="GD56" s="35"/>
      <c r="GE56" s="35"/>
      <c r="GF56" s="35"/>
      <c r="GG56" s="35"/>
      <c r="GH56" s="35"/>
      <c r="GI56" s="35"/>
      <c r="GJ56" s="35"/>
      <c r="GK56" s="35"/>
      <c r="GL56" s="35"/>
      <c r="GM56" s="35"/>
      <c r="GN56" s="35"/>
      <c r="GO56" s="35"/>
      <c r="GP56" s="35"/>
      <c r="GQ56" s="35"/>
      <c r="GR56" s="35"/>
      <c r="GS56" s="35"/>
      <c r="GT56" s="35"/>
      <c r="GU56" s="35"/>
      <c r="GV56" s="35"/>
      <c r="GW56" s="35"/>
      <c r="GX56" s="35"/>
      <c r="GY56" s="35"/>
      <c r="GZ56" s="35"/>
      <c r="HA56" s="35"/>
      <c r="HB56" s="35"/>
      <c r="HC56" s="35"/>
      <c r="HD56" s="35"/>
      <c r="HE56" s="35"/>
      <c r="HF56" s="35"/>
      <c r="HG56" s="35"/>
      <c r="HH56" s="35"/>
      <c r="HI56" s="35"/>
      <c r="HJ56" s="35"/>
      <c r="HK56" s="35"/>
      <c r="HL56" s="35"/>
      <c r="HM56" s="35"/>
      <c r="HN56" s="35"/>
      <c r="HO56" s="35"/>
      <c r="HP56" s="35"/>
      <c r="HQ56" s="35"/>
      <c r="HR56" s="35"/>
      <c r="HS56" s="35"/>
      <c r="HT56" s="35"/>
      <c r="HU56" s="35"/>
      <c r="HV56" s="35"/>
      <c r="HW56" s="35"/>
      <c r="HX56" s="35"/>
      <c r="HY56" s="35"/>
      <c r="HZ56" s="35"/>
      <c r="IA56" s="35"/>
      <c r="IB56" s="35"/>
      <c r="IC56" s="35"/>
      <c r="ID56" s="35"/>
      <c r="IE56" s="35"/>
      <c r="IF56" s="35"/>
      <c r="IG56" s="35"/>
      <c r="IH56" s="35"/>
      <c r="II56" s="35"/>
      <c r="IJ56" s="35"/>
      <c r="IK56" s="35"/>
      <c r="IL56" s="35"/>
      <c r="IM56" s="35"/>
      <c r="IN56" s="35"/>
      <c r="IO56" s="35"/>
      <c r="IP56" s="35"/>
      <c r="IQ56" s="35"/>
      <c r="IR56" s="35"/>
      <c r="IS56" s="35"/>
      <c r="IT56" s="35"/>
      <c r="IU56" s="35"/>
      <c r="IV56" s="35"/>
      <c r="IW56" s="35"/>
    </row>
    <row r="57" customFormat="false" ht="48" hidden="false" customHeight="true" outlineLevel="0" collapsed="false">
      <c r="A57" s="37" t="s">
        <v>164</v>
      </c>
      <c r="B57" s="37" t="s">
        <v>165</v>
      </c>
      <c r="C57" s="37" t="s">
        <v>139</v>
      </c>
      <c r="D57" s="37" t="str">
        <f aca="false">'контрол лист'!D56</f>
        <v>КИУ</v>
      </c>
      <c r="E57" s="37" t="s">
        <v>95</v>
      </c>
      <c r="F57" s="38" t="s">
        <v>156</v>
      </c>
      <c r="G57" s="37" t="n">
        <v>13</v>
      </c>
      <c r="H57" s="38" t="n">
        <v>0</v>
      </c>
      <c r="I57" s="38" t="s">
        <v>75</v>
      </c>
      <c r="J57" s="37" t="str">
        <f aca="false">'контрол лист'!J56</f>
        <v>Бродифакум 0,005% РОСС RU Д-RU.АД37.В.11289/19</v>
      </c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  <c r="IR57" s="35"/>
      <c r="IS57" s="35"/>
      <c r="IT57" s="35"/>
      <c r="IU57" s="35"/>
      <c r="IV57" s="35"/>
      <c r="IW57" s="35"/>
    </row>
    <row r="58" customFormat="false" ht="48" hidden="false" customHeight="true" outlineLevel="0" collapsed="false">
      <c r="A58" s="37" t="s">
        <v>166</v>
      </c>
      <c r="B58" s="37" t="s">
        <v>167</v>
      </c>
      <c r="C58" s="37" t="s">
        <v>139</v>
      </c>
      <c r="D58" s="37" t="str">
        <f aca="false">'контрол лист'!D57</f>
        <v>КИУ</v>
      </c>
      <c r="E58" s="37" t="n">
        <v>0</v>
      </c>
      <c r="F58" s="38" t="s">
        <v>156</v>
      </c>
      <c r="G58" s="37" t="n">
        <v>16</v>
      </c>
      <c r="H58" s="38" t="n">
        <v>0</v>
      </c>
      <c r="I58" s="38" t="s">
        <v>75</v>
      </c>
      <c r="J58" s="37" t="str">
        <f aca="false">'контрол лист'!J57</f>
        <v>Бродифакум 0,005% РОСС RU Д-RU.АД37.В.11289/19</v>
      </c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5"/>
      <c r="DJ58" s="35"/>
      <c r="DK58" s="35"/>
      <c r="DL58" s="35"/>
      <c r="DM58" s="35"/>
      <c r="DN58" s="35"/>
      <c r="DO58" s="35"/>
      <c r="DP58" s="35"/>
      <c r="DQ58" s="35"/>
      <c r="DR58" s="35"/>
      <c r="DS58" s="35"/>
      <c r="DT58" s="35"/>
      <c r="DU58" s="35"/>
      <c r="DV58" s="35"/>
      <c r="DW58" s="35"/>
      <c r="DX58" s="35"/>
      <c r="DY58" s="35"/>
      <c r="DZ58" s="35"/>
      <c r="EA58" s="35"/>
      <c r="EB58" s="35"/>
      <c r="EC58" s="35"/>
      <c r="ED58" s="35"/>
      <c r="EE58" s="35"/>
      <c r="EF58" s="35"/>
      <c r="EG58" s="35"/>
      <c r="EH58" s="35"/>
      <c r="EI58" s="35"/>
      <c r="EJ58" s="35"/>
      <c r="EK58" s="35"/>
      <c r="EL58" s="35"/>
      <c r="EM58" s="35"/>
      <c r="EN58" s="35"/>
      <c r="EO58" s="35"/>
      <c r="EP58" s="35"/>
      <c r="EQ58" s="35"/>
      <c r="ER58" s="35"/>
      <c r="ES58" s="35"/>
      <c r="ET58" s="35"/>
      <c r="EU58" s="35"/>
      <c r="EV58" s="35"/>
      <c r="EW58" s="35"/>
      <c r="EX58" s="35"/>
      <c r="EY58" s="35"/>
      <c r="EZ58" s="35"/>
      <c r="FA58" s="35"/>
      <c r="FB58" s="35"/>
      <c r="FC58" s="35"/>
      <c r="FD58" s="35"/>
      <c r="FE58" s="35"/>
      <c r="FF58" s="35"/>
      <c r="FG58" s="35"/>
      <c r="FH58" s="35"/>
      <c r="FI58" s="35"/>
      <c r="FJ58" s="35"/>
      <c r="FK58" s="35"/>
      <c r="FL58" s="35"/>
      <c r="FM58" s="35"/>
      <c r="FN58" s="35"/>
      <c r="FO58" s="35"/>
      <c r="FP58" s="35"/>
      <c r="FQ58" s="35"/>
      <c r="FR58" s="35"/>
      <c r="FS58" s="35"/>
      <c r="FT58" s="35"/>
      <c r="FU58" s="35"/>
      <c r="FV58" s="35"/>
      <c r="FW58" s="35"/>
      <c r="FX58" s="35"/>
      <c r="FY58" s="35"/>
      <c r="FZ58" s="35"/>
      <c r="GA58" s="35"/>
      <c r="GB58" s="35"/>
      <c r="GC58" s="35"/>
      <c r="GD58" s="35"/>
      <c r="GE58" s="35"/>
      <c r="GF58" s="35"/>
      <c r="GG58" s="35"/>
      <c r="GH58" s="35"/>
      <c r="GI58" s="35"/>
      <c r="GJ58" s="35"/>
      <c r="GK58" s="35"/>
      <c r="GL58" s="35"/>
      <c r="GM58" s="35"/>
      <c r="GN58" s="35"/>
      <c r="GO58" s="35"/>
      <c r="GP58" s="35"/>
      <c r="GQ58" s="35"/>
      <c r="GR58" s="35"/>
      <c r="GS58" s="35"/>
      <c r="GT58" s="35"/>
      <c r="GU58" s="35"/>
      <c r="GV58" s="35"/>
      <c r="GW58" s="35"/>
      <c r="GX58" s="35"/>
      <c r="GY58" s="35"/>
      <c r="GZ58" s="35"/>
      <c r="HA58" s="35"/>
      <c r="HB58" s="35"/>
      <c r="HC58" s="35"/>
      <c r="HD58" s="35"/>
      <c r="HE58" s="35"/>
      <c r="HF58" s="35"/>
      <c r="HG58" s="35"/>
      <c r="HH58" s="35"/>
      <c r="HI58" s="35"/>
      <c r="HJ58" s="35"/>
      <c r="HK58" s="35"/>
      <c r="HL58" s="35"/>
      <c r="HM58" s="35"/>
      <c r="HN58" s="35"/>
      <c r="HO58" s="35"/>
      <c r="HP58" s="35"/>
      <c r="HQ58" s="35"/>
      <c r="HR58" s="35"/>
      <c r="HS58" s="35"/>
      <c r="HT58" s="35"/>
      <c r="HU58" s="35"/>
      <c r="HV58" s="35"/>
      <c r="HW58" s="35"/>
      <c r="HX58" s="35"/>
      <c r="HY58" s="35"/>
      <c r="HZ58" s="35"/>
      <c r="IA58" s="35"/>
      <c r="IB58" s="35"/>
      <c r="IC58" s="35"/>
      <c r="ID58" s="35"/>
      <c r="IE58" s="35"/>
      <c r="IF58" s="35"/>
      <c r="IG58" s="35"/>
      <c r="IH58" s="35"/>
      <c r="II58" s="35"/>
      <c r="IJ58" s="35"/>
      <c r="IK58" s="35"/>
      <c r="IL58" s="35"/>
      <c r="IM58" s="35"/>
      <c r="IN58" s="35"/>
      <c r="IO58" s="35"/>
      <c r="IP58" s="35"/>
      <c r="IQ58" s="35"/>
      <c r="IR58" s="35"/>
      <c r="IS58" s="35"/>
      <c r="IT58" s="35"/>
      <c r="IU58" s="35"/>
      <c r="IV58" s="35"/>
      <c r="IW58" s="35"/>
    </row>
    <row r="59" customFormat="false" ht="24" hidden="false" customHeight="true" outlineLevel="0" collapsed="false">
      <c r="A59" s="42" t="s">
        <v>168</v>
      </c>
      <c r="B59" s="37" t="n">
        <f aca="false">SUM('контрол лист'!G7:G45)</f>
        <v>112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  <c r="DT59" s="35"/>
      <c r="DU59" s="35"/>
      <c r="DV59" s="35"/>
      <c r="DW59" s="35"/>
      <c r="DX59" s="35"/>
      <c r="DY59" s="35"/>
      <c r="DZ59" s="35"/>
      <c r="EA59" s="35"/>
      <c r="EB59" s="35"/>
      <c r="EC59" s="35"/>
      <c r="ED59" s="35"/>
      <c r="EE59" s="35"/>
      <c r="EF59" s="35"/>
      <c r="EG59" s="35"/>
      <c r="EH59" s="35"/>
      <c r="EI59" s="35"/>
      <c r="EJ59" s="35"/>
      <c r="EK59" s="35"/>
      <c r="EL59" s="35"/>
      <c r="EM59" s="35"/>
      <c r="EN59" s="35"/>
      <c r="EO59" s="35"/>
      <c r="EP59" s="35"/>
      <c r="EQ59" s="35"/>
      <c r="ER59" s="35"/>
      <c r="ES59" s="35"/>
      <c r="ET59" s="35"/>
      <c r="EU59" s="35"/>
      <c r="EV59" s="35"/>
      <c r="EW59" s="35"/>
      <c r="EX59" s="35"/>
      <c r="EY59" s="35"/>
      <c r="EZ59" s="35"/>
      <c r="FA59" s="35"/>
      <c r="FB59" s="35"/>
      <c r="FC59" s="35"/>
      <c r="FD59" s="35"/>
      <c r="FE59" s="35"/>
      <c r="FF59" s="35"/>
      <c r="FG59" s="35"/>
      <c r="FH59" s="35"/>
      <c r="FI59" s="35"/>
      <c r="FJ59" s="35"/>
      <c r="FK59" s="35"/>
      <c r="FL59" s="35"/>
      <c r="FM59" s="35"/>
      <c r="FN59" s="35"/>
      <c r="FO59" s="35"/>
      <c r="FP59" s="35"/>
      <c r="FQ59" s="35"/>
      <c r="FR59" s="35"/>
      <c r="FS59" s="35"/>
      <c r="FT59" s="35"/>
      <c r="FU59" s="35"/>
      <c r="FV59" s="35"/>
      <c r="FW59" s="35"/>
      <c r="FX59" s="35"/>
      <c r="FY59" s="35"/>
      <c r="FZ59" s="35"/>
      <c r="GA59" s="35"/>
      <c r="GB59" s="35"/>
      <c r="GC59" s="35"/>
      <c r="GD59" s="35"/>
      <c r="GE59" s="35"/>
      <c r="GF59" s="35"/>
      <c r="GG59" s="35"/>
      <c r="GH59" s="35"/>
      <c r="GI59" s="35"/>
      <c r="GJ59" s="35"/>
      <c r="GK59" s="35"/>
      <c r="GL59" s="35"/>
      <c r="GM59" s="35"/>
      <c r="GN59" s="35"/>
      <c r="GO59" s="35"/>
      <c r="GP59" s="35"/>
      <c r="GQ59" s="35"/>
      <c r="GR59" s="35"/>
      <c r="GS59" s="35"/>
      <c r="GT59" s="35"/>
      <c r="GU59" s="35"/>
      <c r="GV59" s="35"/>
      <c r="GW59" s="35"/>
      <c r="GX59" s="35"/>
      <c r="GY59" s="35"/>
      <c r="GZ59" s="35"/>
      <c r="HA59" s="35"/>
      <c r="HB59" s="35"/>
      <c r="HC59" s="35"/>
      <c r="HD59" s="35"/>
      <c r="HE59" s="35"/>
      <c r="HF59" s="35"/>
      <c r="HG59" s="35"/>
      <c r="HH59" s="35"/>
      <c r="HI59" s="35"/>
      <c r="HJ59" s="35"/>
      <c r="HK59" s="35"/>
      <c r="HL59" s="35"/>
      <c r="HM59" s="35"/>
      <c r="HN59" s="35"/>
      <c r="HO59" s="35"/>
      <c r="HP59" s="35"/>
      <c r="HQ59" s="35"/>
      <c r="HR59" s="35"/>
      <c r="HS59" s="35"/>
      <c r="HT59" s="35"/>
      <c r="HU59" s="35"/>
      <c r="HV59" s="35"/>
      <c r="HW59" s="35"/>
      <c r="HX59" s="35"/>
      <c r="HY59" s="35"/>
      <c r="HZ59" s="35"/>
      <c r="IA59" s="35"/>
      <c r="IB59" s="35"/>
      <c r="IC59" s="35"/>
      <c r="ID59" s="35"/>
      <c r="IE59" s="35"/>
      <c r="IF59" s="35"/>
      <c r="IG59" s="35"/>
      <c r="IH59" s="35"/>
      <c r="II59" s="35"/>
      <c r="IJ59" s="35"/>
      <c r="IK59" s="35"/>
      <c r="IL59" s="35"/>
      <c r="IM59" s="35"/>
      <c r="IN59" s="35"/>
      <c r="IO59" s="35"/>
      <c r="IP59" s="35"/>
      <c r="IQ59" s="35"/>
      <c r="IR59" s="35"/>
      <c r="IS59" s="35"/>
      <c r="IT59" s="35"/>
      <c r="IU59" s="35"/>
      <c r="IV59" s="35"/>
      <c r="IW59" s="35"/>
    </row>
    <row r="60" customFormat="false" ht="24" hidden="false" customHeight="true" outlineLevel="0" collapsed="false">
      <c r="A60" s="42" t="s">
        <v>169</v>
      </c>
      <c r="B60" s="37" t="n">
        <f aca="false">SUM('контрол лист'!G46:G58)</f>
        <v>156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  <c r="EG60" s="35"/>
      <c r="EH60" s="35"/>
      <c r="EI60" s="35"/>
      <c r="EJ60" s="35"/>
      <c r="EK60" s="35"/>
      <c r="EL60" s="35"/>
      <c r="EM60" s="35"/>
      <c r="EN60" s="35"/>
      <c r="EO60" s="35"/>
      <c r="EP60" s="35"/>
      <c r="EQ60" s="35"/>
      <c r="ER60" s="35"/>
      <c r="ES60" s="35"/>
      <c r="ET60" s="35"/>
      <c r="EU60" s="35"/>
      <c r="EV60" s="35"/>
      <c r="EW60" s="35"/>
      <c r="EX60" s="35"/>
      <c r="EY60" s="35"/>
      <c r="EZ60" s="35"/>
      <c r="FA60" s="35"/>
      <c r="FB60" s="35"/>
      <c r="FC60" s="35"/>
      <c r="FD60" s="35"/>
      <c r="FE60" s="35"/>
      <c r="FF60" s="35"/>
      <c r="FG60" s="35"/>
      <c r="FH60" s="35"/>
      <c r="FI60" s="35"/>
      <c r="FJ60" s="35"/>
      <c r="FK60" s="35"/>
      <c r="FL60" s="35"/>
      <c r="FM60" s="35"/>
      <c r="FN60" s="35"/>
      <c r="FO60" s="35"/>
      <c r="FP60" s="35"/>
      <c r="FQ60" s="35"/>
      <c r="FR60" s="35"/>
      <c r="FS60" s="35"/>
      <c r="FT60" s="35"/>
      <c r="FU60" s="35"/>
      <c r="FV60" s="35"/>
      <c r="FW60" s="35"/>
      <c r="FX60" s="35"/>
      <c r="FY60" s="35"/>
      <c r="FZ60" s="35"/>
      <c r="GA60" s="35"/>
      <c r="GB60" s="35"/>
      <c r="GC60" s="35"/>
      <c r="GD60" s="35"/>
      <c r="GE60" s="35"/>
      <c r="GF60" s="35"/>
      <c r="GG60" s="35"/>
      <c r="GH60" s="35"/>
      <c r="GI60" s="35"/>
      <c r="GJ60" s="35"/>
      <c r="GK60" s="35"/>
      <c r="GL60" s="35"/>
      <c r="GM60" s="35"/>
      <c r="GN60" s="35"/>
      <c r="GO60" s="35"/>
      <c r="GP60" s="35"/>
      <c r="GQ60" s="35"/>
      <c r="GR60" s="35"/>
      <c r="GS60" s="35"/>
      <c r="GT60" s="35"/>
      <c r="GU60" s="35"/>
      <c r="GV60" s="35"/>
      <c r="GW60" s="35"/>
      <c r="GX60" s="35"/>
      <c r="GY60" s="35"/>
      <c r="GZ60" s="35"/>
      <c r="HA60" s="35"/>
      <c r="HB60" s="35"/>
      <c r="HC60" s="35"/>
      <c r="HD60" s="35"/>
      <c r="HE60" s="35"/>
      <c r="HF60" s="35"/>
      <c r="HG60" s="35"/>
      <c r="HH60" s="35"/>
      <c r="HI60" s="35"/>
      <c r="HJ60" s="35"/>
      <c r="HK60" s="35"/>
      <c r="HL60" s="35"/>
      <c r="HM60" s="35"/>
      <c r="HN60" s="35"/>
      <c r="HO60" s="35"/>
      <c r="HP60" s="35"/>
      <c r="HQ60" s="35"/>
      <c r="HR60" s="35"/>
      <c r="HS60" s="35"/>
      <c r="HT60" s="35"/>
      <c r="HU60" s="35"/>
      <c r="HV60" s="35"/>
      <c r="HW60" s="35"/>
      <c r="HX60" s="35"/>
      <c r="HY60" s="35"/>
      <c r="HZ60" s="35"/>
      <c r="IA60" s="35"/>
      <c r="IB60" s="35"/>
      <c r="IC60" s="35"/>
      <c r="ID60" s="35"/>
      <c r="IE60" s="35"/>
      <c r="IF60" s="35"/>
      <c r="IG60" s="35"/>
      <c r="IH60" s="35"/>
      <c r="II60" s="35"/>
      <c r="IJ60" s="35"/>
      <c r="IK60" s="35"/>
      <c r="IL60" s="35"/>
      <c r="IM60" s="35"/>
      <c r="IN60" s="35"/>
      <c r="IO60" s="35"/>
      <c r="IP60" s="35"/>
      <c r="IQ60" s="35"/>
      <c r="IR60" s="35"/>
      <c r="IS60" s="35"/>
      <c r="IT60" s="35"/>
      <c r="IU60" s="35"/>
      <c r="IV60" s="35"/>
      <c r="IW60" s="35"/>
    </row>
    <row r="61" customFormat="false" ht="38.25" hidden="false" customHeight="true" outlineLevel="0" collapsed="false">
      <c r="A61" s="42" t="s">
        <v>170</v>
      </c>
      <c r="B61" s="37" t="n">
        <f aca="false">'контрол лист'!B59+'контрол лист'!B60</f>
        <v>268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  <c r="EG61" s="35"/>
      <c r="EH61" s="35"/>
      <c r="EI61" s="35"/>
      <c r="EJ61" s="35"/>
      <c r="EK61" s="35"/>
      <c r="EL61" s="35"/>
      <c r="EM61" s="35"/>
      <c r="EN61" s="35"/>
      <c r="EO61" s="35"/>
      <c r="EP61" s="35"/>
      <c r="EQ61" s="35"/>
      <c r="ER61" s="35"/>
      <c r="ES61" s="35"/>
      <c r="ET61" s="35"/>
      <c r="EU61" s="35"/>
      <c r="EV61" s="35"/>
      <c r="EW61" s="35"/>
      <c r="EX61" s="35"/>
      <c r="EY61" s="35"/>
      <c r="EZ61" s="35"/>
      <c r="FA61" s="35"/>
      <c r="FB61" s="35"/>
      <c r="FC61" s="35"/>
      <c r="FD61" s="35"/>
      <c r="FE61" s="35"/>
      <c r="FF61" s="35"/>
      <c r="FG61" s="35"/>
      <c r="FH61" s="35"/>
      <c r="FI61" s="35"/>
      <c r="FJ61" s="35"/>
      <c r="FK61" s="35"/>
      <c r="FL61" s="35"/>
      <c r="FM61" s="35"/>
      <c r="FN61" s="35"/>
      <c r="FO61" s="35"/>
      <c r="FP61" s="35"/>
      <c r="FQ61" s="35"/>
      <c r="FR61" s="35"/>
      <c r="FS61" s="35"/>
      <c r="FT61" s="35"/>
      <c r="FU61" s="35"/>
      <c r="FV61" s="35"/>
      <c r="FW61" s="35"/>
      <c r="FX61" s="35"/>
      <c r="FY61" s="35"/>
      <c r="FZ61" s="35"/>
      <c r="GA61" s="35"/>
      <c r="GB61" s="35"/>
      <c r="GC61" s="35"/>
      <c r="GD61" s="35"/>
      <c r="GE61" s="35"/>
      <c r="GF61" s="35"/>
      <c r="GG61" s="35"/>
      <c r="GH61" s="35"/>
      <c r="GI61" s="35"/>
      <c r="GJ61" s="35"/>
      <c r="GK61" s="35"/>
      <c r="GL61" s="35"/>
      <c r="GM61" s="35"/>
      <c r="GN61" s="35"/>
      <c r="GO61" s="35"/>
      <c r="GP61" s="35"/>
      <c r="GQ61" s="35"/>
      <c r="GR61" s="35"/>
      <c r="GS61" s="35"/>
      <c r="GT61" s="35"/>
      <c r="GU61" s="35"/>
      <c r="GV61" s="35"/>
      <c r="GW61" s="35"/>
      <c r="GX61" s="35"/>
      <c r="GY61" s="35"/>
      <c r="GZ61" s="35"/>
      <c r="HA61" s="35"/>
      <c r="HB61" s="35"/>
      <c r="HC61" s="35"/>
      <c r="HD61" s="35"/>
      <c r="HE61" s="35"/>
      <c r="HF61" s="35"/>
      <c r="HG61" s="35"/>
      <c r="HH61" s="35"/>
      <c r="HI61" s="35"/>
      <c r="HJ61" s="35"/>
      <c r="HK61" s="35"/>
      <c r="HL61" s="35"/>
      <c r="HM61" s="35"/>
      <c r="HN61" s="35"/>
      <c r="HO61" s="35"/>
      <c r="HP61" s="35"/>
      <c r="HQ61" s="35"/>
      <c r="HR61" s="35"/>
      <c r="HS61" s="35"/>
      <c r="HT61" s="35"/>
      <c r="HU61" s="35"/>
      <c r="HV61" s="35"/>
      <c r="HW61" s="35"/>
      <c r="HX61" s="35"/>
      <c r="HY61" s="35"/>
      <c r="HZ61" s="35"/>
      <c r="IA61" s="35"/>
      <c r="IB61" s="35"/>
      <c r="IC61" s="35"/>
      <c r="ID61" s="35"/>
      <c r="IE61" s="35"/>
      <c r="IF61" s="35"/>
      <c r="IG61" s="35"/>
      <c r="IH61" s="35"/>
      <c r="II61" s="35"/>
      <c r="IJ61" s="35"/>
      <c r="IK61" s="35"/>
      <c r="IL61" s="35"/>
      <c r="IM61" s="35"/>
      <c r="IN61" s="35"/>
      <c r="IO61" s="35"/>
      <c r="IP61" s="35"/>
      <c r="IQ61" s="35"/>
      <c r="IR61" s="35"/>
      <c r="IS61" s="35"/>
      <c r="IT61" s="35"/>
      <c r="IU61" s="35"/>
      <c r="IV61" s="35"/>
      <c r="IW61" s="35"/>
    </row>
    <row r="62" s="1" customFormat="true" ht="39" hidden="false" customHeight="true" outlineLevel="0" collapsed="false">
      <c r="A62" s="31" t="s">
        <v>171</v>
      </c>
      <c r="C62" s="31"/>
      <c r="D62" s="31"/>
      <c r="E62" s="31"/>
      <c r="F62" s="31"/>
      <c r="G62" s="31"/>
      <c r="H62" s="31"/>
      <c r="I62" s="31"/>
      <c r="J62" s="31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  <c r="DB62" s="35"/>
      <c r="DC62" s="35"/>
      <c r="DD62" s="35"/>
      <c r="DE62" s="35"/>
      <c r="DF62" s="35"/>
      <c r="DG62" s="35"/>
      <c r="DH62" s="35"/>
      <c r="DI62" s="35"/>
      <c r="DJ62" s="35"/>
      <c r="DK62" s="35"/>
      <c r="DL62" s="35"/>
      <c r="DM62" s="35"/>
      <c r="DN62" s="35"/>
      <c r="DO62" s="35"/>
      <c r="DP62" s="35"/>
      <c r="DQ62" s="35"/>
      <c r="DR62" s="35"/>
      <c r="DS62" s="35"/>
      <c r="DT62" s="35"/>
      <c r="DU62" s="35"/>
      <c r="DV62" s="35"/>
      <c r="DW62" s="35"/>
      <c r="DX62" s="35"/>
      <c r="DY62" s="35"/>
      <c r="DZ62" s="35"/>
      <c r="EA62" s="35"/>
      <c r="EB62" s="35"/>
      <c r="EC62" s="35"/>
      <c r="ED62" s="35"/>
      <c r="EE62" s="35"/>
      <c r="EF62" s="35"/>
      <c r="EG62" s="35"/>
      <c r="EH62" s="35"/>
      <c r="EI62" s="35"/>
      <c r="EJ62" s="35"/>
      <c r="EK62" s="35"/>
      <c r="EL62" s="35"/>
      <c r="EM62" s="35"/>
      <c r="EN62" s="35"/>
      <c r="EO62" s="35"/>
      <c r="EP62" s="35"/>
      <c r="EQ62" s="35"/>
      <c r="ER62" s="35"/>
      <c r="ES62" s="35"/>
      <c r="ET62" s="35"/>
      <c r="EU62" s="35"/>
      <c r="EV62" s="35"/>
      <c r="EW62" s="35"/>
      <c r="EX62" s="35"/>
      <c r="EY62" s="35"/>
      <c r="EZ62" s="35"/>
      <c r="FA62" s="35"/>
      <c r="FB62" s="35"/>
      <c r="FC62" s="35"/>
      <c r="FD62" s="35"/>
      <c r="FE62" s="35"/>
      <c r="FF62" s="35"/>
      <c r="FG62" s="35"/>
      <c r="FH62" s="35"/>
      <c r="FI62" s="35"/>
      <c r="FJ62" s="35"/>
      <c r="FK62" s="35"/>
      <c r="FL62" s="35"/>
      <c r="FM62" s="35"/>
      <c r="FN62" s="35"/>
      <c r="FO62" s="35"/>
      <c r="FP62" s="35"/>
      <c r="FQ62" s="35"/>
      <c r="FR62" s="35"/>
      <c r="FS62" s="35"/>
      <c r="FT62" s="35"/>
      <c r="FU62" s="35"/>
      <c r="FV62" s="35"/>
      <c r="FW62" s="35"/>
      <c r="FX62" s="35"/>
      <c r="FY62" s="35"/>
      <c r="FZ62" s="35"/>
      <c r="GA62" s="35"/>
      <c r="GB62" s="35"/>
      <c r="GC62" s="35"/>
      <c r="GD62" s="35"/>
      <c r="GE62" s="35"/>
      <c r="GF62" s="35"/>
      <c r="GG62" s="35"/>
      <c r="GH62" s="35"/>
      <c r="GI62" s="35"/>
      <c r="GJ62" s="35"/>
      <c r="GK62" s="35"/>
      <c r="GL62" s="35"/>
      <c r="GM62" s="35"/>
      <c r="GN62" s="35"/>
      <c r="GO62" s="35"/>
      <c r="GP62" s="35"/>
      <c r="GQ62" s="35"/>
      <c r="GR62" s="35"/>
      <c r="GS62" s="35"/>
      <c r="GT62" s="35"/>
      <c r="GU62" s="35"/>
      <c r="GV62" s="35"/>
      <c r="GW62" s="35"/>
      <c r="GX62" s="35"/>
      <c r="GY62" s="35"/>
      <c r="GZ62" s="35"/>
      <c r="HA62" s="35"/>
      <c r="HB62" s="35"/>
      <c r="HC62" s="35"/>
      <c r="HD62" s="35"/>
      <c r="HE62" s="35"/>
      <c r="HF62" s="35"/>
      <c r="HG62" s="35"/>
      <c r="HH62" s="35"/>
      <c r="HI62" s="35"/>
      <c r="HJ62" s="35"/>
      <c r="HK62" s="35"/>
      <c r="HL62" s="35"/>
      <c r="HM62" s="35"/>
      <c r="HN62" s="35"/>
      <c r="HO62" s="35"/>
      <c r="HP62" s="35"/>
      <c r="HQ62" s="35"/>
      <c r="HR62" s="35"/>
      <c r="HS62" s="35"/>
      <c r="HT62" s="35"/>
      <c r="HU62" s="35"/>
      <c r="HV62" s="35"/>
      <c r="HW62" s="35"/>
      <c r="HX62" s="35"/>
      <c r="HY62" s="35"/>
      <c r="HZ62" s="35"/>
      <c r="IA62" s="35"/>
      <c r="IB62" s="35"/>
      <c r="IC62" s="35"/>
      <c r="ID62" s="35"/>
      <c r="IE62" s="35"/>
      <c r="IF62" s="35"/>
      <c r="IG62" s="35"/>
      <c r="IH62" s="35"/>
      <c r="II62" s="35"/>
      <c r="IJ62" s="35"/>
      <c r="IK62" s="35"/>
      <c r="IL62" s="35"/>
      <c r="IM62" s="35"/>
      <c r="IN62" s="35"/>
      <c r="IO62" s="35"/>
      <c r="IP62" s="35"/>
      <c r="IQ62" s="35"/>
      <c r="IR62" s="35"/>
      <c r="IS62" s="35"/>
      <c r="IT62" s="35"/>
      <c r="IU62" s="35"/>
      <c r="IV62" s="35"/>
      <c r="IW62" s="35"/>
    </row>
    <row r="63" s="1" customFormat="true" ht="72" hidden="false" customHeight="true" outlineLevel="0" collapsed="false">
      <c r="A63" s="31" t="s">
        <v>172</v>
      </c>
      <c r="C63" s="31"/>
      <c r="D63" s="31"/>
      <c r="E63" s="31"/>
      <c r="F63" s="31"/>
      <c r="G63" s="31"/>
      <c r="H63" s="31"/>
      <c r="I63" s="31"/>
      <c r="J63" s="31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  <c r="CX63" s="35"/>
      <c r="CY63" s="35"/>
      <c r="CZ63" s="35"/>
      <c r="DA63" s="35"/>
      <c r="DB63" s="35"/>
      <c r="DC63" s="35"/>
      <c r="DD63" s="35"/>
      <c r="DE63" s="35"/>
      <c r="DF63" s="35"/>
      <c r="DG63" s="35"/>
      <c r="DH63" s="35"/>
      <c r="DI63" s="35"/>
      <c r="DJ63" s="35"/>
      <c r="DK63" s="35"/>
      <c r="DL63" s="35"/>
      <c r="DM63" s="35"/>
      <c r="DN63" s="35"/>
      <c r="DO63" s="35"/>
      <c r="DP63" s="35"/>
      <c r="DQ63" s="35"/>
      <c r="DR63" s="35"/>
      <c r="DS63" s="35"/>
      <c r="DT63" s="35"/>
      <c r="DU63" s="35"/>
      <c r="DV63" s="35"/>
      <c r="DW63" s="35"/>
      <c r="DX63" s="35"/>
      <c r="DY63" s="35"/>
      <c r="DZ63" s="35"/>
      <c r="EA63" s="35"/>
      <c r="EB63" s="35"/>
      <c r="EC63" s="35"/>
      <c r="ED63" s="35"/>
      <c r="EE63" s="35"/>
      <c r="EF63" s="35"/>
      <c r="EG63" s="35"/>
      <c r="EH63" s="35"/>
      <c r="EI63" s="35"/>
      <c r="EJ63" s="35"/>
      <c r="EK63" s="35"/>
      <c r="EL63" s="35"/>
      <c r="EM63" s="35"/>
      <c r="EN63" s="35"/>
      <c r="EO63" s="35"/>
      <c r="EP63" s="35"/>
      <c r="EQ63" s="35"/>
      <c r="ER63" s="35"/>
      <c r="ES63" s="35"/>
      <c r="ET63" s="35"/>
      <c r="EU63" s="35"/>
      <c r="EV63" s="35"/>
      <c r="EW63" s="35"/>
      <c r="EX63" s="35"/>
      <c r="EY63" s="35"/>
      <c r="EZ63" s="35"/>
      <c r="FA63" s="35"/>
      <c r="FB63" s="35"/>
      <c r="FC63" s="35"/>
      <c r="FD63" s="35"/>
      <c r="FE63" s="35"/>
      <c r="FF63" s="35"/>
      <c r="FG63" s="35"/>
      <c r="FH63" s="35"/>
      <c r="FI63" s="35"/>
      <c r="FJ63" s="35"/>
      <c r="FK63" s="35"/>
      <c r="FL63" s="35"/>
      <c r="FM63" s="35"/>
      <c r="FN63" s="35"/>
      <c r="FO63" s="35"/>
      <c r="FP63" s="35"/>
      <c r="FQ63" s="35"/>
      <c r="FR63" s="35"/>
      <c r="FS63" s="35"/>
      <c r="FT63" s="35"/>
      <c r="FU63" s="35"/>
      <c r="FV63" s="35"/>
      <c r="FW63" s="35"/>
      <c r="FX63" s="35"/>
      <c r="FY63" s="35"/>
      <c r="FZ63" s="35"/>
      <c r="GA63" s="35"/>
      <c r="GB63" s="35"/>
      <c r="GC63" s="35"/>
      <c r="GD63" s="35"/>
      <c r="GE63" s="35"/>
      <c r="GF63" s="35"/>
      <c r="GG63" s="35"/>
      <c r="GH63" s="35"/>
      <c r="GI63" s="35"/>
      <c r="GJ63" s="35"/>
      <c r="GK63" s="35"/>
      <c r="GL63" s="35"/>
      <c r="GM63" s="35"/>
      <c r="GN63" s="35"/>
      <c r="GO63" s="35"/>
      <c r="GP63" s="35"/>
      <c r="GQ63" s="35"/>
      <c r="GR63" s="35"/>
      <c r="GS63" s="35"/>
      <c r="GT63" s="35"/>
      <c r="GU63" s="35"/>
      <c r="GV63" s="35"/>
      <c r="GW63" s="35"/>
      <c r="GX63" s="35"/>
      <c r="GY63" s="35"/>
      <c r="GZ63" s="35"/>
      <c r="HA63" s="35"/>
      <c r="HB63" s="35"/>
      <c r="HC63" s="35"/>
      <c r="HD63" s="35"/>
      <c r="HE63" s="35"/>
      <c r="HF63" s="35"/>
      <c r="HG63" s="35"/>
      <c r="HH63" s="35"/>
      <c r="HI63" s="35"/>
      <c r="HJ63" s="35"/>
      <c r="HK63" s="35"/>
      <c r="HL63" s="35"/>
      <c r="HM63" s="35"/>
      <c r="HN63" s="35"/>
      <c r="HO63" s="35"/>
      <c r="HP63" s="35"/>
      <c r="HQ63" s="35"/>
      <c r="HR63" s="35"/>
      <c r="HS63" s="35"/>
      <c r="HT63" s="35"/>
      <c r="HU63" s="35"/>
      <c r="HV63" s="35"/>
      <c r="HW63" s="35"/>
      <c r="HX63" s="35"/>
      <c r="HY63" s="35"/>
      <c r="HZ63" s="35"/>
      <c r="IA63" s="35"/>
      <c r="IB63" s="35"/>
      <c r="IC63" s="35"/>
      <c r="ID63" s="35"/>
      <c r="IE63" s="35"/>
      <c r="IF63" s="35"/>
      <c r="IG63" s="35"/>
      <c r="IH63" s="35"/>
      <c r="II63" s="35"/>
      <c r="IJ63" s="35"/>
      <c r="IK63" s="35"/>
      <c r="IL63" s="35"/>
      <c r="IM63" s="35"/>
      <c r="IN63" s="35"/>
      <c r="IO63" s="35"/>
      <c r="IP63" s="35"/>
      <c r="IQ63" s="35"/>
      <c r="IR63" s="35"/>
      <c r="IS63" s="35"/>
      <c r="IT63" s="35"/>
      <c r="IU63" s="35"/>
      <c r="IV63" s="35"/>
      <c r="IW63" s="35"/>
    </row>
    <row r="64" customFormat="false" ht="24" hidden="false" customHeight="true" outlineLevel="0" collapsed="false">
      <c r="A64" s="43" t="s">
        <v>173</v>
      </c>
      <c r="B64" s="44" t="s">
        <v>174</v>
      </c>
      <c r="C64" s="44"/>
      <c r="D64" s="44"/>
      <c r="E64" s="44"/>
      <c r="F64" s="44"/>
      <c r="G64" s="43" t="s">
        <v>175</v>
      </c>
      <c r="H64" s="43"/>
      <c r="I64" s="43" t="s">
        <v>176</v>
      </c>
      <c r="J64" s="45"/>
      <c r="K64" s="46"/>
      <c r="L64" s="46"/>
      <c r="M64" s="46"/>
      <c r="N64" s="46"/>
      <c r="O64" s="46"/>
      <c r="P64" s="43" t="s">
        <v>177</v>
      </c>
      <c r="Q64" s="43"/>
      <c r="R64" s="43" t="s">
        <v>176</v>
      </c>
      <c r="S64" s="43" t="s">
        <v>173</v>
      </c>
      <c r="T64" s="44" t="s">
        <v>174</v>
      </c>
      <c r="U64" s="44"/>
      <c r="V64" s="44"/>
      <c r="W64" s="44"/>
      <c r="X64" s="44"/>
      <c r="Y64" s="43" t="s">
        <v>177</v>
      </c>
      <c r="Z64" s="43"/>
      <c r="AA64" s="43" t="s">
        <v>176</v>
      </c>
      <c r="AB64" s="43" t="s">
        <v>173</v>
      </c>
      <c r="AC64" s="44" t="s">
        <v>174</v>
      </c>
      <c r="AD64" s="44"/>
      <c r="AE64" s="44"/>
      <c r="AF64" s="44"/>
      <c r="AG64" s="44"/>
      <c r="AH64" s="43" t="s">
        <v>177</v>
      </c>
      <c r="AI64" s="43"/>
      <c r="AJ64" s="43" t="s">
        <v>176</v>
      </c>
      <c r="AK64" s="43" t="s">
        <v>173</v>
      </c>
      <c r="AL64" s="44" t="s">
        <v>174</v>
      </c>
      <c r="AM64" s="44"/>
      <c r="AN64" s="44"/>
      <c r="AO64" s="44"/>
      <c r="AP64" s="44"/>
      <c r="AQ64" s="43" t="s">
        <v>177</v>
      </c>
      <c r="AR64" s="43"/>
      <c r="AS64" s="43" t="s">
        <v>176</v>
      </c>
      <c r="AT64" s="43" t="s">
        <v>173</v>
      </c>
      <c r="AU64" s="44" t="s">
        <v>174</v>
      </c>
      <c r="AV64" s="44"/>
      <c r="AW64" s="44"/>
      <c r="AX64" s="44"/>
      <c r="AY64" s="44"/>
      <c r="AZ64" s="43" t="s">
        <v>177</v>
      </c>
      <c r="BA64" s="43"/>
      <c r="BB64" s="43" t="s">
        <v>176</v>
      </c>
      <c r="BC64" s="43" t="s">
        <v>173</v>
      </c>
      <c r="BD64" s="44" t="s">
        <v>174</v>
      </c>
      <c r="BE64" s="44"/>
      <c r="BF64" s="44"/>
      <c r="BG64" s="44"/>
      <c r="BH64" s="44"/>
      <c r="BI64" s="43" t="s">
        <v>177</v>
      </c>
      <c r="BJ64" s="43"/>
      <c r="BK64" s="43" t="s">
        <v>176</v>
      </c>
      <c r="BL64" s="43" t="s">
        <v>173</v>
      </c>
      <c r="BM64" s="44" t="s">
        <v>174</v>
      </c>
      <c r="BN64" s="44"/>
      <c r="BO64" s="44"/>
      <c r="BP64" s="44"/>
      <c r="BQ64" s="44"/>
      <c r="BR64" s="43" t="s">
        <v>177</v>
      </c>
      <c r="BS64" s="43"/>
      <c r="BT64" s="43" t="s">
        <v>176</v>
      </c>
      <c r="BU64" s="43" t="s">
        <v>173</v>
      </c>
      <c r="BV64" s="44" t="s">
        <v>174</v>
      </c>
      <c r="BW64" s="44"/>
      <c r="BX64" s="44"/>
      <c r="BY64" s="44"/>
      <c r="BZ64" s="44"/>
      <c r="CA64" s="43" t="s">
        <v>177</v>
      </c>
      <c r="CB64" s="43"/>
      <c r="CC64" s="43" t="s">
        <v>176</v>
      </c>
      <c r="CD64" s="43" t="s">
        <v>173</v>
      </c>
      <c r="CE64" s="44" t="s">
        <v>174</v>
      </c>
      <c r="CF64" s="44"/>
      <c r="CG64" s="44"/>
      <c r="CH64" s="44"/>
      <c r="CI64" s="44"/>
      <c r="CJ64" s="43" t="s">
        <v>177</v>
      </c>
      <c r="CK64" s="43"/>
      <c r="CL64" s="43" t="s">
        <v>176</v>
      </c>
      <c r="CM64" s="43" t="s">
        <v>173</v>
      </c>
      <c r="CN64" s="44" t="s">
        <v>174</v>
      </c>
      <c r="CO64" s="44"/>
      <c r="CP64" s="44"/>
      <c r="CQ64" s="44"/>
      <c r="CR64" s="44"/>
      <c r="CS64" s="43" t="s">
        <v>177</v>
      </c>
      <c r="CT64" s="43"/>
      <c r="CU64" s="43" t="s">
        <v>176</v>
      </c>
      <c r="CV64" s="43" t="s">
        <v>173</v>
      </c>
      <c r="CW64" s="44" t="s">
        <v>174</v>
      </c>
      <c r="CX64" s="44"/>
      <c r="CY64" s="44"/>
      <c r="CZ64" s="44"/>
      <c r="DA64" s="44"/>
      <c r="DB64" s="43" t="s">
        <v>177</v>
      </c>
      <c r="DC64" s="43"/>
      <c r="DD64" s="43" t="s">
        <v>176</v>
      </c>
      <c r="DE64" s="43" t="s">
        <v>173</v>
      </c>
      <c r="DF64" s="44" t="s">
        <v>174</v>
      </c>
      <c r="DG64" s="44"/>
      <c r="DH64" s="44"/>
      <c r="DI64" s="44"/>
      <c r="DJ64" s="44"/>
      <c r="DK64" s="43" t="s">
        <v>177</v>
      </c>
      <c r="DL64" s="43"/>
      <c r="DM64" s="43" t="s">
        <v>176</v>
      </c>
      <c r="DN64" s="43" t="s">
        <v>173</v>
      </c>
      <c r="DO64" s="44" t="s">
        <v>174</v>
      </c>
      <c r="DP64" s="44"/>
      <c r="DQ64" s="44"/>
      <c r="DR64" s="44"/>
      <c r="DS64" s="44"/>
      <c r="DT64" s="43" t="s">
        <v>177</v>
      </c>
      <c r="DU64" s="43"/>
      <c r="DV64" s="43" t="s">
        <v>176</v>
      </c>
      <c r="DW64" s="43" t="s">
        <v>173</v>
      </c>
      <c r="DX64" s="44" t="s">
        <v>174</v>
      </c>
      <c r="DY64" s="44"/>
      <c r="DZ64" s="44"/>
      <c r="EA64" s="44"/>
      <c r="EB64" s="44"/>
      <c r="EC64" s="43" t="s">
        <v>177</v>
      </c>
      <c r="ED64" s="43"/>
      <c r="EE64" s="43" t="s">
        <v>176</v>
      </c>
      <c r="EF64" s="43" t="s">
        <v>173</v>
      </c>
      <c r="EG64" s="44" t="s">
        <v>174</v>
      </c>
      <c r="EH64" s="44"/>
      <c r="EI64" s="44"/>
      <c r="EJ64" s="44"/>
      <c r="EK64" s="44"/>
      <c r="EL64" s="43" t="s">
        <v>177</v>
      </c>
      <c r="EM64" s="43"/>
      <c r="EN64" s="43" t="s">
        <v>176</v>
      </c>
      <c r="EO64" s="43" t="s">
        <v>173</v>
      </c>
      <c r="EP64" s="44" t="s">
        <v>174</v>
      </c>
      <c r="EQ64" s="44"/>
      <c r="ER64" s="44"/>
      <c r="ES64" s="44"/>
      <c r="ET64" s="44"/>
      <c r="EU64" s="43" t="s">
        <v>177</v>
      </c>
      <c r="EV64" s="43"/>
      <c r="EW64" s="43" t="s">
        <v>176</v>
      </c>
      <c r="EX64" s="43" t="s">
        <v>173</v>
      </c>
      <c r="EY64" s="44" t="s">
        <v>174</v>
      </c>
      <c r="EZ64" s="44"/>
      <c r="FA64" s="44"/>
      <c r="FB64" s="44"/>
      <c r="FC64" s="44"/>
      <c r="FD64" s="43" t="s">
        <v>177</v>
      </c>
      <c r="FE64" s="43"/>
      <c r="FF64" s="43" t="s">
        <v>176</v>
      </c>
      <c r="FG64" s="43" t="s">
        <v>173</v>
      </c>
      <c r="FH64" s="44" t="s">
        <v>174</v>
      </c>
      <c r="FI64" s="44"/>
      <c r="FJ64" s="44"/>
      <c r="FK64" s="44"/>
      <c r="FL64" s="44"/>
      <c r="FM64" s="43" t="s">
        <v>177</v>
      </c>
      <c r="FN64" s="43"/>
      <c r="FO64" s="43" t="s">
        <v>176</v>
      </c>
      <c r="FP64" s="43" t="s">
        <v>173</v>
      </c>
      <c r="FQ64" s="44" t="s">
        <v>174</v>
      </c>
      <c r="FR64" s="44"/>
      <c r="FS64" s="44"/>
      <c r="FT64" s="44"/>
      <c r="FU64" s="44"/>
      <c r="FV64" s="43" t="s">
        <v>177</v>
      </c>
      <c r="FW64" s="43"/>
      <c r="FX64" s="43" t="s">
        <v>176</v>
      </c>
      <c r="FY64" s="43" t="s">
        <v>173</v>
      </c>
      <c r="FZ64" s="44" t="s">
        <v>174</v>
      </c>
      <c r="GA64" s="44"/>
      <c r="GB64" s="44"/>
      <c r="GC64" s="44"/>
      <c r="GD64" s="44"/>
      <c r="GE64" s="43" t="s">
        <v>177</v>
      </c>
      <c r="GF64" s="43"/>
      <c r="GG64" s="43" t="s">
        <v>176</v>
      </c>
      <c r="GH64" s="43" t="s">
        <v>173</v>
      </c>
      <c r="GI64" s="44" t="s">
        <v>174</v>
      </c>
      <c r="GJ64" s="44"/>
      <c r="GK64" s="44"/>
      <c r="GL64" s="44"/>
      <c r="GM64" s="44"/>
      <c r="GN64" s="43" t="s">
        <v>177</v>
      </c>
      <c r="GO64" s="43"/>
      <c r="GP64" s="43" t="s">
        <v>176</v>
      </c>
      <c r="GQ64" s="43" t="s">
        <v>173</v>
      </c>
      <c r="GR64" s="44" t="s">
        <v>174</v>
      </c>
      <c r="GS64" s="44"/>
      <c r="GT64" s="44"/>
      <c r="GU64" s="44"/>
      <c r="GV64" s="44"/>
      <c r="GW64" s="43" t="s">
        <v>177</v>
      </c>
      <c r="GX64" s="43"/>
      <c r="GY64" s="43" t="s">
        <v>176</v>
      </c>
      <c r="GZ64" s="43" t="s">
        <v>173</v>
      </c>
      <c r="HA64" s="44" t="s">
        <v>174</v>
      </c>
      <c r="HB64" s="44"/>
      <c r="HC64" s="44"/>
      <c r="HD64" s="44"/>
      <c r="HE64" s="44"/>
      <c r="HF64" s="43" t="s">
        <v>177</v>
      </c>
      <c r="HG64" s="43"/>
      <c r="HH64" s="43" t="s">
        <v>176</v>
      </c>
      <c r="HI64" s="43" t="s">
        <v>173</v>
      </c>
      <c r="HJ64" s="44" t="s">
        <v>174</v>
      </c>
      <c r="HK64" s="44"/>
      <c r="HL64" s="44"/>
      <c r="HM64" s="44"/>
      <c r="HN64" s="44"/>
      <c r="HO64" s="43" t="s">
        <v>177</v>
      </c>
      <c r="HP64" s="43"/>
      <c r="HQ64" s="43" t="s">
        <v>176</v>
      </c>
      <c r="HR64" s="43" t="s">
        <v>173</v>
      </c>
      <c r="HS64" s="44" t="s">
        <v>174</v>
      </c>
      <c r="HT64" s="44"/>
      <c r="HU64" s="44"/>
      <c r="HV64" s="44"/>
      <c r="HW64" s="44"/>
      <c r="HX64" s="43" t="s">
        <v>177</v>
      </c>
      <c r="HY64" s="43"/>
      <c r="HZ64" s="43" t="s">
        <v>176</v>
      </c>
      <c r="IA64" s="43" t="s">
        <v>173</v>
      </c>
      <c r="IB64" s="44" t="s">
        <v>174</v>
      </c>
      <c r="IC64" s="44"/>
      <c r="ID64" s="44"/>
      <c r="IE64" s="44"/>
      <c r="IF64" s="44"/>
      <c r="IG64" s="43" t="s">
        <v>177</v>
      </c>
      <c r="IH64" s="43"/>
      <c r="II64" s="43" t="s">
        <v>176</v>
      </c>
      <c r="IJ64" s="43" t="s">
        <v>173</v>
      </c>
      <c r="IK64" s="44" t="s">
        <v>174</v>
      </c>
      <c r="IL64" s="44"/>
      <c r="IM64" s="44"/>
      <c r="IN64" s="44"/>
      <c r="IO64" s="44"/>
      <c r="IP64" s="43" t="s">
        <v>177</v>
      </c>
      <c r="IQ64" s="43"/>
      <c r="IR64" s="43" t="s">
        <v>176</v>
      </c>
      <c r="IS64" s="43" t="s">
        <v>173</v>
      </c>
      <c r="IT64" s="44" t="s">
        <v>174</v>
      </c>
      <c r="IU64" s="44"/>
      <c r="IV64" s="44"/>
      <c r="IW64" s="44"/>
    </row>
    <row r="65" customFormat="false" ht="35.25" hidden="false" customHeight="true" outlineLevel="0" collapsed="false">
      <c r="A65" s="43" t="s">
        <v>178</v>
      </c>
      <c r="B65" s="44" t="s">
        <v>179</v>
      </c>
      <c r="C65" s="44"/>
      <c r="D65" s="44"/>
      <c r="E65" s="44"/>
      <c r="F65" s="44"/>
      <c r="G65" s="43" t="s">
        <v>180</v>
      </c>
      <c r="H65" s="43"/>
      <c r="I65" s="43" t="s">
        <v>181</v>
      </c>
      <c r="J65" s="45"/>
      <c r="K65" s="46"/>
      <c r="L65" s="46"/>
      <c r="M65" s="46"/>
      <c r="N65" s="46"/>
      <c r="O65" s="46"/>
      <c r="P65" s="43" t="s">
        <v>180</v>
      </c>
      <c r="Q65" s="43"/>
      <c r="R65" s="43" t="s">
        <v>182</v>
      </c>
      <c r="S65" s="43" t="s">
        <v>183</v>
      </c>
      <c r="T65" s="44" t="s">
        <v>179</v>
      </c>
      <c r="U65" s="44"/>
      <c r="V65" s="44"/>
      <c r="W65" s="44"/>
      <c r="X65" s="44"/>
      <c r="Y65" s="43" t="s">
        <v>180</v>
      </c>
      <c r="Z65" s="43"/>
      <c r="AA65" s="43" t="s">
        <v>182</v>
      </c>
      <c r="AB65" s="43" t="s">
        <v>183</v>
      </c>
      <c r="AC65" s="44" t="s">
        <v>179</v>
      </c>
      <c r="AD65" s="44"/>
      <c r="AE65" s="44"/>
      <c r="AF65" s="44"/>
      <c r="AG65" s="44"/>
      <c r="AH65" s="43" t="s">
        <v>180</v>
      </c>
      <c r="AI65" s="43"/>
      <c r="AJ65" s="43" t="s">
        <v>182</v>
      </c>
      <c r="AK65" s="43" t="s">
        <v>183</v>
      </c>
      <c r="AL65" s="44" t="s">
        <v>179</v>
      </c>
      <c r="AM65" s="44"/>
      <c r="AN65" s="44"/>
      <c r="AO65" s="44"/>
      <c r="AP65" s="44"/>
      <c r="AQ65" s="43" t="s">
        <v>180</v>
      </c>
      <c r="AR65" s="43"/>
      <c r="AS65" s="43" t="s">
        <v>182</v>
      </c>
      <c r="AT65" s="43" t="s">
        <v>183</v>
      </c>
      <c r="AU65" s="44" t="s">
        <v>179</v>
      </c>
      <c r="AV65" s="44"/>
      <c r="AW65" s="44"/>
      <c r="AX65" s="44"/>
      <c r="AY65" s="44"/>
      <c r="AZ65" s="43" t="s">
        <v>180</v>
      </c>
      <c r="BA65" s="43"/>
      <c r="BB65" s="43" t="s">
        <v>182</v>
      </c>
      <c r="BC65" s="43" t="s">
        <v>183</v>
      </c>
      <c r="BD65" s="44" t="s">
        <v>179</v>
      </c>
      <c r="BE65" s="44"/>
      <c r="BF65" s="44"/>
      <c r="BG65" s="44"/>
      <c r="BH65" s="44"/>
      <c r="BI65" s="43" t="s">
        <v>180</v>
      </c>
      <c r="BJ65" s="43"/>
      <c r="BK65" s="43" t="s">
        <v>182</v>
      </c>
      <c r="BL65" s="43" t="s">
        <v>183</v>
      </c>
      <c r="BM65" s="44" t="s">
        <v>179</v>
      </c>
      <c r="BN65" s="44"/>
      <c r="BO65" s="44"/>
      <c r="BP65" s="44"/>
      <c r="BQ65" s="44"/>
      <c r="BR65" s="43" t="s">
        <v>180</v>
      </c>
      <c r="BS65" s="43"/>
      <c r="BT65" s="43" t="s">
        <v>182</v>
      </c>
      <c r="BU65" s="43" t="s">
        <v>183</v>
      </c>
      <c r="BV65" s="44" t="s">
        <v>179</v>
      </c>
      <c r="BW65" s="44"/>
      <c r="BX65" s="44"/>
      <c r="BY65" s="44"/>
      <c r="BZ65" s="44"/>
      <c r="CA65" s="43" t="s">
        <v>180</v>
      </c>
      <c r="CB65" s="43"/>
      <c r="CC65" s="43" t="s">
        <v>182</v>
      </c>
      <c r="CD65" s="43" t="s">
        <v>183</v>
      </c>
      <c r="CE65" s="44" t="s">
        <v>179</v>
      </c>
      <c r="CF65" s="44"/>
      <c r="CG65" s="44"/>
      <c r="CH65" s="44"/>
      <c r="CI65" s="44"/>
      <c r="CJ65" s="43" t="s">
        <v>180</v>
      </c>
      <c r="CK65" s="43"/>
      <c r="CL65" s="43" t="s">
        <v>182</v>
      </c>
      <c r="CM65" s="43" t="s">
        <v>183</v>
      </c>
      <c r="CN65" s="44" t="s">
        <v>179</v>
      </c>
      <c r="CO65" s="44"/>
      <c r="CP65" s="44"/>
      <c r="CQ65" s="44"/>
      <c r="CR65" s="44"/>
      <c r="CS65" s="43" t="s">
        <v>180</v>
      </c>
      <c r="CT65" s="43"/>
      <c r="CU65" s="43" t="s">
        <v>182</v>
      </c>
      <c r="CV65" s="43" t="s">
        <v>183</v>
      </c>
      <c r="CW65" s="44" t="s">
        <v>179</v>
      </c>
      <c r="CX65" s="44"/>
      <c r="CY65" s="44"/>
      <c r="CZ65" s="44"/>
      <c r="DA65" s="44"/>
      <c r="DB65" s="43" t="s">
        <v>180</v>
      </c>
      <c r="DC65" s="43"/>
      <c r="DD65" s="43" t="s">
        <v>182</v>
      </c>
      <c r="DE65" s="43" t="s">
        <v>183</v>
      </c>
      <c r="DF65" s="44" t="s">
        <v>179</v>
      </c>
      <c r="DG65" s="44"/>
      <c r="DH65" s="44"/>
      <c r="DI65" s="44"/>
      <c r="DJ65" s="44"/>
      <c r="DK65" s="43" t="s">
        <v>180</v>
      </c>
      <c r="DL65" s="43"/>
      <c r="DM65" s="43" t="s">
        <v>182</v>
      </c>
      <c r="DN65" s="43" t="s">
        <v>183</v>
      </c>
      <c r="DO65" s="44" t="s">
        <v>179</v>
      </c>
      <c r="DP65" s="44"/>
      <c r="DQ65" s="44"/>
      <c r="DR65" s="44"/>
      <c r="DS65" s="44"/>
      <c r="DT65" s="43" t="s">
        <v>180</v>
      </c>
      <c r="DU65" s="43"/>
      <c r="DV65" s="43" t="s">
        <v>182</v>
      </c>
      <c r="DW65" s="43" t="s">
        <v>183</v>
      </c>
      <c r="DX65" s="44" t="s">
        <v>179</v>
      </c>
      <c r="DY65" s="44"/>
      <c r="DZ65" s="44"/>
      <c r="EA65" s="44"/>
      <c r="EB65" s="44"/>
      <c r="EC65" s="43" t="s">
        <v>180</v>
      </c>
      <c r="ED65" s="43"/>
      <c r="EE65" s="43" t="s">
        <v>182</v>
      </c>
      <c r="EF65" s="43" t="s">
        <v>183</v>
      </c>
      <c r="EG65" s="44" t="s">
        <v>179</v>
      </c>
      <c r="EH65" s="44"/>
      <c r="EI65" s="44"/>
      <c r="EJ65" s="44"/>
      <c r="EK65" s="44"/>
      <c r="EL65" s="43" t="s">
        <v>180</v>
      </c>
      <c r="EM65" s="43"/>
      <c r="EN65" s="43" t="s">
        <v>182</v>
      </c>
      <c r="EO65" s="43" t="s">
        <v>183</v>
      </c>
      <c r="EP65" s="44" t="s">
        <v>179</v>
      </c>
      <c r="EQ65" s="44"/>
      <c r="ER65" s="44"/>
      <c r="ES65" s="44"/>
      <c r="ET65" s="44"/>
      <c r="EU65" s="43" t="s">
        <v>180</v>
      </c>
      <c r="EV65" s="43"/>
      <c r="EW65" s="43" t="s">
        <v>182</v>
      </c>
      <c r="EX65" s="43" t="s">
        <v>183</v>
      </c>
      <c r="EY65" s="44" t="s">
        <v>179</v>
      </c>
      <c r="EZ65" s="44"/>
      <c r="FA65" s="44"/>
      <c r="FB65" s="44"/>
      <c r="FC65" s="44"/>
      <c r="FD65" s="43" t="s">
        <v>180</v>
      </c>
      <c r="FE65" s="43"/>
      <c r="FF65" s="43" t="s">
        <v>182</v>
      </c>
      <c r="FG65" s="43" t="s">
        <v>183</v>
      </c>
      <c r="FH65" s="44" t="s">
        <v>179</v>
      </c>
      <c r="FI65" s="44"/>
      <c r="FJ65" s="44"/>
      <c r="FK65" s="44"/>
      <c r="FL65" s="44"/>
      <c r="FM65" s="43" t="s">
        <v>180</v>
      </c>
      <c r="FN65" s="43"/>
      <c r="FO65" s="43" t="s">
        <v>182</v>
      </c>
      <c r="FP65" s="43" t="s">
        <v>183</v>
      </c>
      <c r="FQ65" s="44" t="s">
        <v>179</v>
      </c>
      <c r="FR65" s="44"/>
      <c r="FS65" s="44"/>
      <c r="FT65" s="44"/>
      <c r="FU65" s="44"/>
      <c r="FV65" s="43" t="s">
        <v>180</v>
      </c>
      <c r="FW65" s="43"/>
      <c r="FX65" s="43" t="s">
        <v>182</v>
      </c>
      <c r="FY65" s="43" t="s">
        <v>183</v>
      </c>
      <c r="FZ65" s="44" t="s">
        <v>179</v>
      </c>
      <c r="GA65" s="44"/>
      <c r="GB65" s="44"/>
      <c r="GC65" s="44"/>
      <c r="GD65" s="44"/>
      <c r="GE65" s="43" t="s">
        <v>180</v>
      </c>
      <c r="GF65" s="43"/>
      <c r="GG65" s="43" t="s">
        <v>182</v>
      </c>
      <c r="GH65" s="43" t="s">
        <v>183</v>
      </c>
      <c r="GI65" s="44" t="s">
        <v>179</v>
      </c>
      <c r="GJ65" s="44"/>
      <c r="GK65" s="44"/>
      <c r="GL65" s="44"/>
      <c r="GM65" s="44"/>
      <c r="GN65" s="43" t="s">
        <v>180</v>
      </c>
      <c r="GO65" s="43"/>
      <c r="GP65" s="43" t="s">
        <v>182</v>
      </c>
      <c r="GQ65" s="43" t="s">
        <v>183</v>
      </c>
      <c r="GR65" s="44" t="s">
        <v>179</v>
      </c>
      <c r="GS65" s="44"/>
      <c r="GT65" s="44"/>
      <c r="GU65" s="44"/>
      <c r="GV65" s="44"/>
      <c r="GW65" s="43" t="s">
        <v>180</v>
      </c>
      <c r="GX65" s="43"/>
      <c r="GY65" s="43" t="s">
        <v>182</v>
      </c>
      <c r="GZ65" s="43" t="s">
        <v>183</v>
      </c>
      <c r="HA65" s="44" t="s">
        <v>179</v>
      </c>
      <c r="HB65" s="44"/>
      <c r="HC65" s="44"/>
      <c r="HD65" s="44"/>
      <c r="HE65" s="44"/>
      <c r="HF65" s="43" t="s">
        <v>180</v>
      </c>
      <c r="HG65" s="43"/>
      <c r="HH65" s="43" t="s">
        <v>182</v>
      </c>
      <c r="HI65" s="43" t="s">
        <v>183</v>
      </c>
      <c r="HJ65" s="44" t="s">
        <v>179</v>
      </c>
      <c r="HK65" s="44"/>
      <c r="HL65" s="44"/>
      <c r="HM65" s="44"/>
      <c r="HN65" s="44"/>
      <c r="HO65" s="43" t="s">
        <v>180</v>
      </c>
      <c r="HP65" s="43"/>
      <c r="HQ65" s="43" t="s">
        <v>182</v>
      </c>
      <c r="HR65" s="43" t="s">
        <v>183</v>
      </c>
      <c r="HS65" s="44" t="s">
        <v>179</v>
      </c>
      <c r="HT65" s="44"/>
      <c r="HU65" s="44"/>
      <c r="HV65" s="44"/>
      <c r="HW65" s="44"/>
      <c r="HX65" s="43" t="s">
        <v>180</v>
      </c>
      <c r="HY65" s="43"/>
      <c r="HZ65" s="43" t="s">
        <v>182</v>
      </c>
      <c r="IA65" s="43" t="s">
        <v>183</v>
      </c>
      <c r="IB65" s="44" t="s">
        <v>179</v>
      </c>
      <c r="IC65" s="44"/>
      <c r="ID65" s="44"/>
      <c r="IE65" s="44"/>
      <c r="IF65" s="44"/>
      <c r="IG65" s="43" t="s">
        <v>180</v>
      </c>
      <c r="IH65" s="43"/>
      <c r="II65" s="43" t="s">
        <v>182</v>
      </c>
      <c r="IJ65" s="43" t="s">
        <v>183</v>
      </c>
      <c r="IK65" s="44" t="s">
        <v>179</v>
      </c>
      <c r="IL65" s="44"/>
      <c r="IM65" s="44"/>
      <c r="IN65" s="44"/>
      <c r="IO65" s="44"/>
      <c r="IP65" s="43" t="s">
        <v>180</v>
      </c>
      <c r="IQ65" s="43"/>
      <c r="IR65" s="43" t="s">
        <v>182</v>
      </c>
      <c r="IS65" s="43" t="s">
        <v>183</v>
      </c>
      <c r="IT65" s="44" t="s">
        <v>179</v>
      </c>
      <c r="IU65" s="44"/>
      <c r="IV65" s="44"/>
      <c r="IW65" s="44"/>
    </row>
    <row r="66" customFormat="false" ht="45.75" hidden="false" customHeight="true" outlineLevel="0" collapsed="false">
      <c r="A66" s="43" t="s">
        <v>184</v>
      </c>
      <c r="B66" s="44" t="s">
        <v>185</v>
      </c>
      <c r="C66" s="44"/>
      <c r="D66" s="44"/>
      <c r="E66" s="44"/>
      <c r="F66" s="44"/>
      <c r="G66" s="43" t="s">
        <v>186</v>
      </c>
      <c r="H66" s="43"/>
      <c r="I66" s="43" t="s">
        <v>187</v>
      </c>
      <c r="J66" s="45"/>
      <c r="K66" s="46"/>
      <c r="L66" s="46"/>
      <c r="M66" s="46"/>
      <c r="N66" s="46"/>
      <c r="O66" s="46"/>
      <c r="P66" s="43" t="s">
        <v>188</v>
      </c>
      <c r="Q66" s="43"/>
      <c r="R66" s="43" t="s">
        <v>187</v>
      </c>
      <c r="S66" s="43" t="s">
        <v>189</v>
      </c>
      <c r="T66" s="44" t="s">
        <v>185</v>
      </c>
      <c r="U66" s="44"/>
      <c r="V66" s="44"/>
      <c r="W66" s="44"/>
      <c r="X66" s="44"/>
      <c r="Y66" s="43" t="s">
        <v>188</v>
      </c>
      <c r="Z66" s="43"/>
      <c r="AA66" s="43" t="s">
        <v>187</v>
      </c>
      <c r="AB66" s="43" t="s">
        <v>189</v>
      </c>
      <c r="AC66" s="44" t="s">
        <v>185</v>
      </c>
      <c r="AD66" s="44"/>
      <c r="AE66" s="44"/>
      <c r="AF66" s="44"/>
      <c r="AG66" s="44"/>
      <c r="AH66" s="43" t="s">
        <v>188</v>
      </c>
      <c r="AI66" s="43"/>
      <c r="AJ66" s="43" t="s">
        <v>187</v>
      </c>
      <c r="AK66" s="43" t="s">
        <v>189</v>
      </c>
      <c r="AL66" s="44" t="s">
        <v>185</v>
      </c>
      <c r="AM66" s="44"/>
      <c r="AN66" s="44"/>
      <c r="AO66" s="44"/>
      <c r="AP66" s="44"/>
      <c r="AQ66" s="43" t="s">
        <v>188</v>
      </c>
      <c r="AR66" s="43"/>
      <c r="AS66" s="43" t="s">
        <v>187</v>
      </c>
      <c r="AT66" s="43" t="s">
        <v>189</v>
      </c>
      <c r="AU66" s="44" t="s">
        <v>185</v>
      </c>
      <c r="AV66" s="44"/>
      <c r="AW66" s="44"/>
      <c r="AX66" s="44"/>
      <c r="AY66" s="44"/>
      <c r="AZ66" s="43" t="s">
        <v>188</v>
      </c>
      <c r="BA66" s="43"/>
      <c r="BB66" s="43" t="s">
        <v>187</v>
      </c>
      <c r="BC66" s="43" t="s">
        <v>189</v>
      </c>
      <c r="BD66" s="44" t="s">
        <v>185</v>
      </c>
      <c r="BE66" s="44"/>
      <c r="BF66" s="44"/>
      <c r="BG66" s="44"/>
      <c r="BH66" s="44"/>
      <c r="BI66" s="43" t="s">
        <v>188</v>
      </c>
      <c r="BJ66" s="43"/>
      <c r="BK66" s="43" t="s">
        <v>187</v>
      </c>
      <c r="BL66" s="43" t="s">
        <v>189</v>
      </c>
      <c r="BM66" s="44" t="s">
        <v>185</v>
      </c>
      <c r="BN66" s="44"/>
      <c r="BO66" s="44"/>
      <c r="BP66" s="44"/>
      <c r="BQ66" s="44"/>
      <c r="BR66" s="43" t="s">
        <v>188</v>
      </c>
      <c r="BS66" s="43"/>
      <c r="BT66" s="43" t="s">
        <v>187</v>
      </c>
      <c r="BU66" s="43" t="s">
        <v>189</v>
      </c>
      <c r="BV66" s="44" t="s">
        <v>185</v>
      </c>
      <c r="BW66" s="44"/>
      <c r="BX66" s="44"/>
      <c r="BY66" s="44"/>
      <c r="BZ66" s="44"/>
      <c r="CA66" s="43" t="s">
        <v>188</v>
      </c>
      <c r="CB66" s="43"/>
      <c r="CC66" s="43" t="s">
        <v>187</v>
      </c>
      <c r="CD66" s="43" t="s">
        <v>189</v>
      </c>
      <c r="CE66" s="44" t="s">
        <v>185</v>
      </c>
      <c r="CF66" s="44"/>
      <c r="CG66" s="44"/>
      <c r="CH66" s="44"/>
      <c r="CI66" s="44"/>
      <c r="CJ66" s="43" t="s">
        <v>188</v>
      </c>
      <c r="CK66" s="43"/>
      <c r="CL66" s="43" t="s">
        <v>187</v>
      </c>
      <c r="CM66" s="43" t="s">
        <v>189</v>
      </c>
      <c r="CN66" s="44" t="s">
        <v>185</v>
      </c>
      <c r="CO66" s="44"/>
      <c r="CP66" s="44"/>
      <c r="CQ66" s="44"/>
      <c r="CR66" s="44"/>
      <c r="CS66" s="43" t="s">
        <v>188</v>
      </c>
      <c r="CT66" s="43"/>
      <c r="CU66" s="43" t="s">
        <v>187</v>
      </c>
      <c r="CV66" s="43" t="s">
        <v>189</v>
      </c>
      <c r="CW66" s="44" t="s">
        <v>185</v>
      </c>
      <c r="CX66" s="44"/>
      <c r="CY66" s="44"/>
      <c r="CZ66" s="44"/>
      <c r="DA66" s="44"/>
      <c r="DB66" s="43" t="s">
        <v>188</v>
      </c>
      <c r="DC66" s="43"/>
      <c r="DD66" s="43" t="s">
        <v>187</v>
      </c>
      <c r="DE66" s="43" t="s">
        <v>189</v>
      </c>
      <c r="DF66" s="44" t="s">
        <v>185</v>
      </c>
      <c r="DG66" s="44"/>
      <c r="DH66" s="44"/>
      <c r="DI66" s="44"/>
      <c r="DJ66" s="44"/>
      <c r="DK66" s="43" t="s">
        <v>188</v>
      </c>
      <c r="DL66" s="43"/>
      <c r="DM66" s="43" t="s">
        <v>187</v>
      </c>
      <c r="DN66" s="43" t="s">
        <v>189</v>
      </c>
      <c r="DO66" s="44" t="s">
        <v>185</v>
      </c>
      <c r="DP66" s="44"/>
      <c r="DQ66" s="44"/>
      <c r="DR66" s="44"/>
      <c r="DS66" s="44"/>
      <c r="DT66" s="43" t="s">
        <v>188</v>
      </c>
      <c r="DU66" s="43"/>
      <c r="DV66" s="43" t="s">
        <v>187</v>
      </c>
      <c r="DW66" s="43" t="s">
        <v>189</v>
      </c>
      <c r="DX66" s="44" t="s">
        <v>185</v>
      </c>
      <c r="DY66" s="44"/>
      <c r="DZ66" s="44"/>
      <c r="EA66" s="44"/>
      <c r="EB66" s="44"/>
      <c r="EC66" s="43" t="s">
        <v>188</v>
      </c>
      <c r="ED66" s="43"/>
      <c r="EE66" s="43" t="s">
        <v>187</v>
      </c>
      <c r="EF66" s="43" t="s">
        <v>189</v>
      </c>
      <c r="EG66" s="44" t="s">
        <v>185</v>
      </c>
      <c r="EH66" s="44"/>
      <c r="EI66" s="44"/>
      <c r="EJ66" s="44"/>
      <c r="EK66" s="44"/>
      <c r="EL66" s="43" t="s">
        <v>188</v>
      </c>
      <c r="EM66" s="43"/>
      <c r="EN66" s="43" t="s">
        <v>187</v>
      </c>
      <c r="EO66" s="43" t="s">
        <v>189</v>
      </c>
      <c r="EP66" s="44" t="s">
        <v>185</v>
      </c>
      <c r="EQ66" s="44"/>
      <c r="ER66" s="44"/>
      <c r="ES66" s="44"/>
      <c r="ET66" s="44"/>
      <c r="EU66" s="43" t="s">
        <v>188</v>
      </c>
      <c r="EV66" s="43"/>
      <c r="EW66" s="43" t="s">
        <v>187</v>
      </c>
      <c r="EX66" s="43" t="s">
        <v>189</v>
      </c>
      <c r="EY66" s="44" t="s">
        <v>185</v>
      </c>
      <c r="EZ66" s="44"/>
      <c r="FA66" s="44"/>
      <c r="FB66" s="44"/>
      <c r="FC66" s="44"/>
      <c r="FD66" s="43" t="s">
        <v>188</v>
      </c>
      <c r="FE66" s="43"/>
      <c r="FF66" s="43" t="s">
        <v>187</v>
      </c>
      <c r="FG66" s="43" t="s">
        <v>189</v>
      </c>
      <c r="FH66" s="44" t="s">
        <v>185</v>
      </c>
      <c r="FI66" s="44"/>
      <c r="FJ66" s="44"/>
      <c r="FK66" s="44"/>
      <c r="FL66" s="44"/>
      <c r="FM66" s="43" t="s">
        <v>188</v>
      </c>
      <c r="FN66" s="43"/>
      <c r="FO66" s="43" t="s">
        <v>187</v>
      </c>
      <c r="FP66" s="43" t="s">
        <v>189</v>
      </c>
      <c r="FQ66" s="44" t="s">
        <v>185</v>
      </c>
      <c r="FR66" s="44"/>
      <c r="FS66" s="44"/>
      <c r="FT66" s="44"/>
      <c r="FU66" s="44"/>
      <c r="FV66" s="43" t="s">
        <v>188</v>
      </c>
      <c r="FW66" s="43"/>
      <c r="FX66" s="43" t="s">
        <v>187</v>
      </c>
      <c r="FY66" s="43" t="s">
        <v>189</v>
      </c>
      <c r="FZ66" s="44" t="s">
        <v>185</v>
      </c>
      <c r="GA66" s="44"/>
      <c r="GB66" s="44"/>
      <c r="GC66" s="44"/>
      <c r="GD66" s="44"/>
      <c r="GE66" s="43" t="s">
        <v>188</v>
      </c>
      <c r="GF66" s="43"/>
      <c r="GG66" s="43" t="s">
        <v>187</v>
      </c>
      <c r="GH66" s="43" t="s">
        <v>189</v>
      </c>
      <c r="GI66" s="44" t="s">
        <v>185</v>
      </c>
      <c r="GJ66" s="44"/>
      <c r="GK66" s="44"/>
      <c r="GL66" s="44"/>
      <c r="GM66" s="44"/>
      <c r="GN66" s="43" t="s">
        <v>188</v>
      </c>
      <c r="GO66" s="43"/>
      <c r="GP66" s="43" t="s">
        <v>187</v>
      </c>
      <c r="GQ66" s="43" t="s">
        <v>189</v>
      </c>
      <c r="GR66" s="44" t="s">
        <v>185</v>
      </c>
      <c r="GS66" s="44"/>
      <c r="GT66" s="44"/>
      <c r="GU66" s="44"/>
      <c r="GV66" s="44"/>
      <c r="GW66" s="43" t="s">
        <v>188</v>
      </c>
      <c r="GX66" s="43"/>
      <c r="GY66" s="43" t="s">
        <v>187</v>
      </c>
      <c r="GZ66" s="43" t="s">
        <v>189</v>
      </c>
      <c r="HA66" s="44" t="s">
        <v>185</v>
      </c>
      <c r="HB66" s="44"/>
      <c r="HC66" s="44"/>
      <c r="HD66" s="44"/>
      <c r="HE66" s="44"/>
      <c r="HF66" s="43" t="s">
        <v>188</v>
      </c>
      <c r="HG66" s="43"/>
      <c r="HH66" s="43" t="s">
        <v>187</v>
      </c>
      <c r="HI66" s="43" t="s">
        <v>189</v>
      </c>
      <c r="HJ66" s="44" t="s">
        <v>185</v>
      </c>
      <c r="HK66" s="44"/>
      <c r="HL66" s="44"/>
      <c r="HM66" s="44"/>
      <c r="HN66" s="44"/>
      <c r="HO66" s="43" t="s">
        <v>188</v>
      </c>
      <c r="HP66" s="43"/>
      <c r="HQ66" s="43" t="s">
        <v>187</v>
      </c>
      <c r="HR66" s="43" t="s">
        <v>189</v>
      </c>
      <c r="HS66" s="44" t="s">
        <v>185</v>
      </c>
      <c r="HT66" s="44"/>
      <c r="HU66" s="44"/>
      <c r="HV66" s="44"/>
      <c r="HW66" s="44"/>
      <c r="HX66" s="43" t="s">
        <v>188</v>
      </c>
      <c r="HY66" s="43"/>
      <c r="HZ66" s="43" t="s">
        <v>187</v>
      </c>
      <c r="IA66" s="43" t="s">
        <v>189</v>
      </c>
      <c r="IB66" s="44" t="s">
        <v>185</v>
      </c>
      <c r="IC66" s="44"/>
      <c r="ID66" s="44"/>
      <c r="IE66" s="44"/>
      <c r="IF66" s="44"/>
      <c r="IG66" s="43" t="s">
        <v>188</v>
      </c>
      <c r="IH66" s="43"/>
      <c r="II66" s="43" t="s">
        <v>187</v>
      </c>
      <c r="IJ66" s="43" t="s">
        <v>189</v>
      </c>
      <c r="IK66" s="44" t="s">
        <v>185</v>
      </c>
      <c r="IL66" s="44"/>
      <c r="IM66" s="44"/>
      <c r="IN66" s="44"/>
      <c r="IO66" s="44"/>
      <c r="IP66" s="43" t="s">
        <v>188</v>
      </c>
      <c r="IQ66" s="43"/>
      <c r="IR66" s="43" t="s">
        <v>187</v>
      </c>
      <c r="IS66" s="43" t="s">
        <v>189</v>
      </c>
      <c r="IT66" s="44" t="s">
        <v>185</v>
      </c>
      <c r="IU66" s="44"/>
      <c r="IV66" s="44"/>
      <c r="IW66" s="44"/>
    </row>
    <row r="67" customFormat="false" ht="45.75" hidden="false" customHeight="true" outlineLevel="0" collapsed="false">
      <c r="A67" s="43" t="s">
        <v>190</v>
      </c>
      <c r="B67" s="44" t="s">
        <v>191</v>
      </c>
      <c r="C67" s="44"/>
      <c r="D67" s="44"/>
      <c r="E67" s="44"/>
      <c r="F67" s="44"/>
      <c r="G67" s="43"/>
      <c r="H67" s="43"/>
      <c r="I67" s="43"/>
      <c r="J67" s="45"/>
      <c r="K67" s="47"/>
      <c r="L67" s="47"/>
      <c r="M67" s="47"/>
      <c r="N67" s="47"/>
      <c r="O67" s="47"/>
      <c r="P67" s="43"/>
      <c r="Q67" s="43"/>
      <c r="R67" s="43"/>
      <c r="S67" s="43"/>
      <c r="T67" s="44"/>
      <c r="U67" s="44"/>
      <c r="V67" s="44"/>
      <c r="W67" s="44"/>
      <c r="X67" s="44"/>
      <c r="Y67" s="43"/>
      <c r="Z67" s="43"/>
      <c r="AA67" s="43"/>
      <c r="AB67" s="43"/>
      <c r="AC67" s="44"/>
      <c r="AD67" s="44"/>
      <c r="AE67" s="44"/>
      <c r="AF67" s="44"/>
      <c r="AG67" s="44"/>
      <c r="AH67" s="43"/>
      <c r="AI67" s="43"/>
      <c r="AJ67" s="43"/>
      <c r="AK67" s="43"/>
      <c r="AL67" s="44"/>
      <c r="AM67" s="44"/>
      <c r="AN67" s="44"/>
      <c r="AO67" s="44"/>
      <c r="AP67" s="44"/>
      <c r="AQ67" s="43"/>
      <c r="AR67" s="43"/>
      <c r="AS67" s="43"/>
      <c r="AT67" s="43"/>
      <c r="AU67" s="44"/>
      <c r="AV67" s="44"/>
      <c r="AW67" s="44"/>
      <c r="AX67" s="44"/>
      <c r="AY67" s="44"/>
      <c r="AZ67" s="43"/>
      <c r="BA67" s="43"/>
      <c r="BB67" s="43"/>
      <c r="BC67" s="43"/>
      <c r="BD67" s="44"/>
      <c r="BE67" s="44"/>
      <c r="BF67" s="44"/>
      <c r="BG67" s="44"/>
      <c r="BH67" s="44"/>
      <c r="BI67" s="43"/>
      <c r="BJ67" s="43"/>
      <c r="BK67" s="43"/>
      <c r="BL67" s="43"/>
      <c r="BM67" s="44"/>
      <c r="BN67" s="44"/>
      <c r="BO67" s="44"/>
      <c r="BP67" s="44"/>
      <c r="BQ67" s="44"/>
      <c r="BR67" s="43"/>
      <c r="BS67" s="43"/>
      <c r="BT67" s="43"/>
      <c r="BU67" s="43"/>
      <c r="BV67" s="44"/>
      <c r="BW67" s="44"/>
      <c r="BX67" s="44"/>
      <c r="BY67" s="44"/>
      <c r="BZ67" s="44"/>
      <c r="CA67" s="43"/>
      <c r="CB67" s="43"/>
      <c r="CC67" s="43"/>
      <c r="CD67" s="43"/>
      <c r="CE67" s="44"/>
      <c r="CF67" s="44"/>
      <c r="CG67" s="44"/>
      <c r="CH67" s="44"/>
      <c r="CI67" s="44"/>
      <c r="CJ67" s="43"/>
      <c r="CK67" s="43"/>
      <c r="CL67" s="43"/>
      <c r="CM67" s="43"/>
      <c r="CN67" s="44"/>
      <c r="CO67" s="44"/>
      <c r="CP67" s="44"/>
      <c r="CQ67" s="44"/>
      <c r="CR67" s="44"/>
      <c r="CS67" s="43"/>
      <c r="CT67" s="43"/>
      <c r="CU67" s="43"/>
      <c r="CV67" s="43"/>
      <c r="CW67" s="44"/>
      <c r="CX67" s="44"/>
      <c r="CY67" s="44"/>
      <c r="CZ67" s="44"/>
      <c r="DA67" s="44"/>
      <c r="DB67" s="43"/>
      <c r="DC67" s="43"/>
      <c r="DD67" s="43"/>
      <c r="DE67" s="43"/>
      <c r="DF67" s="44"/>
      <c r="DG67" s="44"/>
      <c r="DH67" s="44"/>
      <c r="DI67" s="44"/>
      <c r="DJ67" s="44"/>
      <c r="DK67" s="43"/>
      <c r="DL67" s="43"/>
      <c r="DM67" s="43"/>
      <c r="DN67" s="43"/>
      <c r="DO67" s="44"/>
      <c r="DP67" s="44"/>
      <c r="DQ67" s="44"/>
      <c r="DR67" s="44"/>
      <c r="DS67" s="44"/>
      <c r="DT67" s="43"/>
      <c r="DU67" s="43"/>
      <c r="DV67" s="43"/>
      <c r="DW67" s="43"/>
      <c r="DX67" s="44"/>
      <c r="DY67" s="44"/>
      <c r="DZ67" s="44"/>
      <c r="EA67" s="44"/>
      <c r="EB67" s="44"/>
      <c r="EC67" s="43"/>
      <c r="ED67" s="43"/>
      <c r="EE67" s="43"/>
      <c r="EF67" s="43"/>
      <c r="EG67" s="44"/>
      <c r="EH67" s="44"/>
      <c r="EI67" s="44"/>
      <c r="EJ67" s="44"/>
      <c r="EK67" s="44"/>
      <c r="EL67" s="43"/>
      <c r="EM67" s="43"/>
      <c r="EN67" s="43"/>
      <c r="EO67" s="43"/>
      <c r="EP67" s="44"/>
      <c r="EQ67" s="44"/>
      <c r="ER67" s="44"/>
      <c r="ES67" s="44"/>
      <c r="ET67" s="44"/>
      <c r="EU67" s="43"/>
      <c r="EV67" s="43"/>
      <c r="EW67" s="43"/>
      <c r="EX67" s="43"/>
      <c r="EY67" s="44"/>
      <c r="EZ67" s="44"/>
      <c r="FA67" s="44"/>
      <c r="FB67" s="44"/>
      <c r="FC67" s="44"/>
      <c r="FD67" s="43"/>
      <c r="FE67" s="43"/>
      <c r="FF67" s="43"/>
      <c r="FG67" s="43"/>
      <c r="FH67" s="44"/>
      <c r="FI67" s="44"/>
      <c r="FJ67" s="44"/>
      <c r="FK67" s="44"/>
      <c r="FL67" s="44"/>
      <c r="FM67" s="43"/>
      <c r="FN67" s="43"/>
      <c r="FO67" s="43"/>
      <c r="FP67" s="43"/>
      <c r="FQ67" s="44"/>
      <c r="FR67" s="44"/>
      <c r="FS67" s="44"/>
      <c r="FT67" s="44"/>
      <c r="FU67" s="44"/>
      <c r="FV67" s="43"/>
      <c r="FW67" s="43"/>
      <c r="FX67" s="43"/>
      <c r="FY67" s="43"/>
      <c r="FZ67" s="44"/>
      <c r="GA67" s="44"/>
      <c r="GB67" s="44"/>
      <c r="GC67" s="44"/>
      <c r="GD67" s="44"/>
      <c r="GE67" s="43"/>
      <c r="GF67" s="43"/>
      <c r="GG67" s="43"/>
      <c r="GH67" s="43"/>
      <c r="GI67" s="44"/>
      <c r="GJ67" s="44"/>
      <c r="GK67" s="44"/>
      <c r="GL67" s="44"/>
      <c r="GM67" s="44"/>
      <c r="GN67" s="43"/>
      <c r="GO67" s="43"/>
      <c r="GP67" s="43"/>
      <c r="GQ67" s="43"/>
      <c r="GR67" s="44"/>
      <c r="GS67" s="44"/>
      <c r="GT67" s="44"/>
      <c r="GU67" s="44"/>
      <c r="GV67" s="44"/>
      <c r="GW67" s="43"/>
      <c r="GX67" s="43"/>
      <c r="GY67" s="43"/>
      <c r="GZ67" s="43"/>
      <c r="HA67" s="44"/>
      <c r="HB67" s="44"/>
      <c r="HC67" s="44"/>
      <c r="HD67" s="44"/>
      <c r="HE67" s="44"/>
      <c r="HF67" s="43"/>
      <c r="HG67" s="43"/>
      <c r="HH67" s="43"/>
      <c r="HI67" s="43"/>
      <c r="HJ67" s="44"/>
      <c r="HK67" s="44"/>
      <c r="HL67" s="44"/>
      <c r="HM67" s="44"/>
      <c r="HN67" s="44"/>
      <c r="HO67" s="43"/>
      <c r="HP67" s="43"/>
      <c r="HQ67" s="43"/>
      <c r="HR67" s="43"/>
      <c r="HS67" s="44"/>
      <c r="HT67" s="44"/>
      <c r="HU67" s="44"/>
      <c r="HV67" s="44"/>
      <c r="HW67" s="44"/>
      <c r="HX67" s="43"/>
      <c r="HY67" s="43"/>
      <c r="HZ67" s="43"/>
      <c r="IA67" s="43"/>
      <c r="IB67" s="44"/>
      <c r="IC67" s="44"/>
      <c r="ID67" s="44"/>
      <c r="IE67" s="44"/>
      <c r="IF67" s="44"/>
      <c r="IG67" s="43"/>
      <c r="IH67" s="43"/>
      <c r="II67" s="43"/>
      <c r="IJ67" s="43"/>
      <c r="IK67" s="44"/>
      <c r="IL67" s="44"/>
      <c r="IM67" s="44"/>
      <c r="IN67" s="44"/>
      <c r="IO67" s="44"/>
      <c r="IP67" s="43"/>
      <c r="IQ67" s="43"/>
      <c r="IR67" s="43"/>
      <c r="IS67" s="43"/>
      <c r="IT67" s="44"/>
      <c r="IU67" s="44"/>
      <c r="IV67" s="44"/>
      <c r="IW67" s="44"/>
    </row>
    <row r="68" customFormat="false" ht="12" hidden="false" customHeight="true" outlineLevel="0" collapsed="false">
      <c r="A68" s="48" t="s">
        <v>192</v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  <c r="DB68" s="35"/>
      <c r="DC68" s="35"/>
      <c r="DD68" s="35"/>
      <c r="DE68" s="35"/>
      <c r="DF68" s="35"/>
      <c r="DG68" s="35"/>
      <c r="DH68" s="35"/>
      <c r="DI68" s="35"/>
      <c r="DJ68" s="35"/>
      <c r="DK68" s="35"/>
      <c r="DL68" s="35"/>
      <c r="DM68" s="35"/>
      <c r="DN68" s="35"/>
      <c r="DO68" s="35"/>
      <c r="DP68" s="35"/>
      <c r="DQ68" s="35"/>
      <c r="DR68" s="35"/>
      <c r="DS68" s="35"/>
      <c r="DT68" s="35"/>
      <c r="DU68" s="35"/>
      <c r="DV68" s="35"/>
      <c r="DW68" s="35"/>
      <c r="DX68" s="35"/>
      <c r="DY68" s="35"/>
      <c r="DZ68" s="35"/>
      <c r="EA68" s="35"/>
      <c r="EB68" s="35"/>
      <c r="EC68" s="35"/>
      <c r="ED68" s="35"/>
      <c r="EE68" s="35"/>
      <c r="EF68" s="35"/>
      <c r="EG68" s="35"/>
      <c r="EH68" s="35"/>
      <c r="EI68" s="35"/>
      <c r="EJ68" s="35"/>
      <c r="EK68" s="35"/>
      <c r="EL68" s="35"/>
      <c r="EM68" s="35"/>
      <c r="EN68" s="35"/>
      <c r="EO68" s="35"/>
      <c r="EP68" s="35"/>
      <c r="EQ68" s="35"/>
      <c r="ER68" s="35"/>
      <c r="ES68" s="35"/>
      <c r="ET68" s="35"/>
      <c r="EU68" s="35"/>
      <c r="EV68" s="35"/>
      <c r="EW68" s="35"/>
      <c r="EX68" s="35"/>
      <c r="EY68" s="35"/>
      <c r="EZ68" s="35"/>
      <c r="FA68" s="35"/>
      <c r="FB68" s="35"/>
      <c r="FC68" s="35"/>
      <c r="FD68" s="35"/>
      <c r="FE68" s="35"/>
      <c r="FF68" s="35"/>
      <c r="FG68" s="35"/>
      <c r="FH68" s="35"/>
      <c r="FI68" s="35"/>
      <c r="FJ68" s="35"/>
      <c r="FK68" s="35"/>
      <c r="FL68" s="35"/>
      <c r="FM68" s="35"/>
      <c r="FN68" s="35"/>
      <c r="FO68" s="35"/>
      <c r="FP68" s="35"/>
      <c r="FQ68" s="35"/>
      <c r="FR68" s="35"/>
      <c r="FS68" s="35"/>
      <c r="FT68" s="35"/>
      <c r="FU68" s="35"/>
      <c r="FV68" s="35"/>
      <c r="FW68" s="35"/>
      <c r="FX68" s="35"/>
      <c r="FY68" s="35"/>
      <c r="FZ68" s="35"/>
      <c r="GA68" s="35"/>
      <c r="GB68" s="35"/>
      <c r="GC68" s="35"/>
      <c r="GD68" s="35"/>
      <c r="GE68" s="35"/>
      <c r="GF68" s="35"/>
      <c r="GG68" s="35"/>
      <c r="GH68" s="35"/>
      <c r="GI68" s="35"/>
      <c r="GJ68" s="35"/>
      <c r="GK68" s="35"/>
      <c r="GL68" s="35"/>
      <c r="GM68" s="35"/>
      <c r="GN68" s="35"/>
      <c r="GO68" s="35"/>
      <c r="GP68" s="35"/>
      <c r="GQ68" s="35"/>
      <c r="GR68" s="35"/>
      <c r="GS68" s="35"/>
      <c r="GT68" s="35"/>
      <c r="GU68" s="35"/>
      <c r="GV68" s="35"/>
      <c r="GW68" s="35"/>
      <c r="GX68" s="35"/>
      <c r="GY68" s="35"/>
      <c r="GZ68" s="35"/>
      <c r="HA68" s="35"/>
      <c r="HB68" s="35"/>
      <c r="HC68" s="35"/>
      <c r="HD68" s="35"/>
      <c r="HE68" s="35"/>
      <c r="HF68" s="35"/>
      <c r="HG68" s="35"/>
      <c r="HH68" s="35"/>
      <c r="HI68" s="35"/>
      <c r="HJ68" s="35"/>
      <c r="HK68" s="35"/>
      <c r="HL68" s="35"/>
      <c r="HM68" s="35"/>
      <c r="HN68" s="35"/>
      <c r="HO68" s="35"/>
      <c r="HP68" s="35"/>
      <c r="HQ68" s="35"/>
      <c r="HR68" s="35"/>
      <c r="HS68" s="35"/>
      <c r="HT68" s="35"/>
      <c r="HU68" s="35"/>
      <c r="HV68" s="35"/>
      <c r="HW68" s="35"/>
      <c r="HX68" s="35"/>
      <c r="HY68" s="35"/>
      <c r="HZ68" s="35"/>
      <c r="IA68" s="35"/>
      <c r="IB68" s="35"/>
      <c r="IC68" s="35"/>
      <c r="ID68" s="35"/>
      <c r="IE68" s="35"/>
      <c r="IF68" s="35"/>
      <c r="IG68" s="35"/>
      <c r="IH68" s="35"/>
      <c r="II68" s="35"/>
      <c r="IJ68" s="35"/>
      <c r="IK68" s="35"/>
      <c r="IL68" s="35"/>
      <c r="IM68" s="35"/>
      <c r="IN68" s="35"/>
      <c r="IO68" s="35"/>
      <c r="IP68" s="35"/>
      <c r="IQ68" s="35"/>
      <c r="IR68" s="35"/>
      <c r="IS68" s="35"/>
      <c r="IT68" s="35"/>
      <c r="IU68" s="35"/>
      <c r="IV68" s="35"/>
      <c r="IW68" s="35"/>
    </row>
    <row r="69" customFormat="false" ht="12" hidden="false" customHeight="true" outlineLevel="0" collapsed="false">
      <c r="A69" s="48" t="s">
        <v>193</v>
      </c>
      <c r="B69" s="48"/>
      <c r="C69" s="48"/>
      <c r="D69" s="48"/>
      <c r="E69" s="48"/>
      <c r="F69" s="48"/>
      <c r="G69" s="49" t="s">
        <v>194</v>
      </c>
      <c r="H69" s="49"/>
      <c r="I69" s="49"/>
      <c r="J69" s="49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  <c r="CX69" s="35"/>
      <c r="CY69" s="35"/>
      <c r="CZ69" s="35"/>
      <c r="DA69" s="35"/>
      <c r="DB69" s="35"/>
      <c r="DC69" s="35"/>
      <c r="DD69" s="35"/>
      <c r="DE69" s="35"/>
      <c r="DF69" s="35"/>
      <c r="DG69" s="35"/>
      <c r="DH69" s="35"/>
      <c r="DI69" s="35"/>
      <c r="DJ69" s="35"/>
      <c r="DK69" s="35"/>
      <c r="DL69" s="35"/>
      <c r="DM69" s="35"/>
      <c r="DN69" s="35"/>
      <c r="DO69" s="35"/>
      <c r="DP69" s="35"/>
      <c r="DQ69" s="35"/>
      <c r="DR69" s="35"/>
      <c r="DS69" s="35"/>
      <c r="DT69" s="35"/>
      <c r="DU69" s="35"/>
      <c r="DV69" s="35"/>
      <c r="DW69" s="35"/>
      <c r="DX69" s="35"/>
      <c r="DY69" s="35"/>
      <c r="DZ69" s="35"/>
      <c r="EA69" s="35"/>
      <c r="EB69" s="35"/>
      <c r="EC69" s="35"/>
      <c r="ED69" s="35"/>
      <c r="EE69" s="35"/>
      <c r="EF69" s="35"/>
      <c r="EG69" s="35"/>
      <c r="EH69" s="35"/>
      <c r="EI69" s="35"/>
      <c r="EJ69" s="35"/>
      <c r="EK69" s="35"/>
      <c r="EL69" s="35"/>
      <c r="EM69" s="35"/>
      <c r="EN69" s="35"/>
      <c r="EO69" s="35"/>
      <c r="EP69" s="35"/>
      <c r="EQ69" s="35"/>
      <c r="ER69" s="35"/>
      <c r="ES69" s="35"/>
      <c r="ET69" s="35"/>
      <c r="EU69" s="35"/>
      <c r="EV69" s="35"/>
      <c r="EW69" s="35"/>
      <c r="EX69" s="35"/>
      <c r="EY69" s="35"/>
      <c r="EZ69" s="35"/>
      <c r="FA69" s="35"/>
      <c r="FB69" s="35"/>
      <c r="FC69" s="35"/>
      <c r="FD69" s="35"/>
      <c r="FE69" s="35"/>
      <c r="FF69" s="35"/>
      <c r="FG69" s="35"/>
      <c r="FH69" s="35"/>
      <c r="FI69" s="35"/>
      <c r="FJ69" s="35"/>
      <c r="FK69" s="35"/>
      <c r="FL69" s="35"/>
      <c r="FM69" s="35"/>
      <c r="FN69" s="35"/>
      <c r="FO69" s="35"/>
      <c r="FP69" s="35"/>
      <c r="FQ69" s="35"/>
      <c r="FR69" s="35"/>
      <c r="FS69" s="35"/>
      <c r="FT69" s="35"/>
      <c r="FU69" s="35"/>
      <c r="FV69" s="35"/>
      <c r="FW69" s="35"/>
      <c r="FX69" s="35"/>
      <c r="FY69" s="35"/>
      <c r="FZ69" s="35"/>
      <c r="GA69" s="35"/>
      <c r="GB69" s="35"/>
      <c r="GC69" s="35"/>
      <c r="GD69" s="35"/>
      <c r="GE69" s="35"/>
      <c r="GF69" s="35"/>
      <c r="GG69" s="35"/>
      <c r="GH69" s="35"/>
      <c r="GI69" s="35"/>
      <c r="GJ69" s="35"/>
      <c r="GK69" s="35"/>
      <c r="GL69" s="35"/>
      <c r="GM69" s="35"/>
      <c r="GN69" s="35"/>
      <c r="GO69" s="35"/>
      <c r="GP69" s="35"/>
      <c r="GQ69" s="35"/>
      <c r="GR69" s="35"/>
      <c r="GS69" s="35"/>
      <c r="GT69" s="35"/>
      <c r="GU69" s="35"/>
      <c r="GV69" s="35"/>
      <c r="GW69" s="35"/>
      <c r="GX69" s="35"/>
      <c r="GY69" s="35"/>
      <c r="GZ69" s="35"/>
      <c r="HA69" s="35"/>
      <c r="HB69" s="35"/>
      <c r="HC69" s="35"/>
      <c r="HD69" s="35"/>
      <c r="HE69" s="35"/>
      <c r="HF69" s="35"/>
      <c r="HG69" s="35"/>
      <c r="HH69" s="35"/>
      <c r="HI69" s="35"/>
      <c r="HJ69" s="35"/>
      <c r="HK69" s="35"/>
      <c r="HL69" s="35"/>
      <c r="HM69" s="35"/>
      <c r="HN69" s="35"/>
      <c r="HO69" s="35"/>
      <c r="HP69" s="35"/>
      <c r="HQ69" s="35"/>
      <c r="HR69" s="35"/>
      <c r="HS69" s="35"/>
      <c r="HT69" s="35"/>
      <c r="HU69" s="35"/>
      <c r="HV69" s="35"/>
      <c r="HW69" s="35"/>
      <c r="HX69" s="35"/>
      <c r="HY69" s="35"/>
      <c r="HZ69" s="35"/>
      <c r="IA69" s="35"/>
      <c r="IB69" s="35"/>
      <c r="IC69" s="35"/>
      <c r="ID69" s="35"/>
      <c r="IE69" s="35"/>
      <c r="IF69" s="35"/>
      <c r="IG69" s="35"/>
      <c r="IH69" s="35"/>
      <c r="II69" s="35"/>
      <c r="IJ69" s="35"/>
      <c r="IK69" s="35"/>
      <c r="IL69" s="35"/>
      <c r="IM69" s="35"/>
      <c r="IN69" s="35"/>
      <c r="IO69" s="35"/>
      <c r="IP69" s="35"/>
      <c r="IQ69" s="35"/>
      <c r="IR69" s="35"/>
      <c r="IS69" s="35"/>
      <c r="IT69" s="35"/>
      <c r="IU69" s="35"/>
      <c r="IV69" s="35"/>
      <c r="IW69" s="35"/>
    </row>
    <row r="70" customFormat="false" ht="12" hidden="false" customHeight="true" outlineLevel="0" collapsed="false">
      <c r="A70" s="30" t="s">
        <v>195</v>
      </c>
      <c r="B70" s="35"/>
      <c r="C70" s="35"/>
      <c r="D70" s="35"/>
      <c r="E70" s="35"/>
      <c r="F70" s="1"/>
      <c r="G70" s="30"/>
      <c r="H70" s="30"/>
      <c r="I70" s="30"/>
      <c r="J70" s="1"/>
    </row>
    <row r="71" customFormat="false" ht="12" hidden="false" customHeight="true" outlineLevel="0" collapsed="false">
      <c r="A71" s="33" t="s">
        <v>196</v>
      </c>
      <c r="B71" s="33"/>
      <c r="C71" s="33"/>
      <c r="D71" s="33"/>
      <c r="E71" s="35"/>
      <c r="F71" s="35"/>
      <c r="G71" s="50" t="s">
        <v>194</v>
      </c>
      <c r="H71" s="50"/>
      <c r="I71" s="50"/>
      <c r="J71" s="50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H18:H19 A1"/>
    </sheetView>
  </sheetViews>
  <sheetFormatPr defaultColWidth="10.453125" defaultRowHeight="14.25" zeroHeight="false" outlineLevelRow="0" outlineLevelCol="0"/>
  <cols>
    <col collapsed="false" customWidth="false" hidden="false" outlineLevel="0" max="1024" min="1" style="1" width="10.46"/>
  </cols>
  <sheetData>
    <row r="1" customFormat="false" ht="15.75" hidden="false" customHeight="true" outlineLevel="0" collapsed="false">
      <c r="A1" s="51" t="s">
        <v>197</v>
      </c>
      <c r="B1" s="51"/>
      <c r="C1" s="51"/>
      <c r="D1" s="51"/>
      <c r="E1" s="51"/>
      <c r="F1" s="51"/>
      <c r="G1" s="51"/>
      <c r="H1" s="51"/>
      <c r="I1" s="51"/>
    </row>
    <row r="2" customFormat="false" ht="15.75" hidden="false" customHeight="true" outlineLevel="0" collapsed="false">
      <c r="A2" s="52" t="str">
        <f aca="false">'контрол лист'!A2</f>
        <v>Август 2020 г</v>
      </c>
      <c r="B2" s="52"/>
    </row>
    <row r="3" customFormat="false" ht="26.25" hidden="false" customHeight="true" outlineLevel="0" collapsed="false">
      <c r="A3" s="53" t="s">
        <v>198</v>
      </c>
      <c r="B3" s="43" t="s">
        <v>59</v>
      </c>
      <c r="C3" s="54" t="s">
        <v>60</v>
      </c>
      <c r="D3" s="53" t="s">
        <v>62</v>
      </c>
      <c r="E3" s="55" t="s">
        <v>199</v>
      </c>
      <c r="F3" s="55"/>
      <c r="G3" s="55"/>
      <c r="H3" s="55"/>
      <c r="I3" s="55"/>
    </row>
    <row r="4" customFormat="false" ht="38.25" hidden="false" customHeight="true" outlineLevel="0" collapsed="false">
      <c r="A4" s="56" t="n">
        <v>1</v>
      </c>
      <c r="B4" s="43" t="s">
        <v>71</v>
      </c>
      <c r="C4" s="37" t="n">
        <v>1.2</v>
      </c>
      <c r="D4" s="57" t="s">
        <v>200</v>
      </c>
      <c r="E4" s="58" t="n">
        <v>44019</v>
      </c>
      <c r="H4" s="58" t="s">
        <v>75</v>
      </c>
      <c r="I4" s="58" t="s">
        <v>75</v>
      </c>
    </row>
    <row r="5" customFormat="false" ht="38.25" hidden="false" customHeight="true" outlineLevel="0" collapsed="false">
      <c r="A5" s="56" t="n">
        <v>2</v>
      </c>
      <c r="B5" s="43" t="s">
        <v>77</v>
      </c>
      <c r="C5" s="37" t="s">
        <v>78</v>
      </c>
      <c r="D5" s="57" t="s">
        <v>200</v>
      </c>
      <c r="E5" s="58" t="n">
        <v>44019</v>
      </c>
      <c r="H5" s="58" t="s">
        <v>75</v>
      </c>
      <c r="I5" s="58" t="s">
        <v>75</v>
      </c>
    </row>
    <row r="6" customFormat="false" ht="38.25" hidden="false" customHeight="true" outlineLevel="0" collapsed="false">
      <c r="A6" s="56" t="n">
        <v>3</v>
      </c>
      <c r="B6" s="43" t="s">
        <v>79</v>
      </c>
      <c r="C6" s="37" t="s">
        <v>80</v>
      </c>
      <c r="D6" s="57" t="s">
        <v>200</v>
      </c>
      <c r="E6" s="58" t="n">
        <v>44019</v>
      </c>
      <c r="H6" s="58" t="s">
        <v>75</v>
      </c>
      <c r="I6" s="58" t="s">
        <v>75</v>
      </c>
    </row>
    <row r="7" customFormat="false" ht="25.5" hidden="false" customHeight="true" outlineLevel="0" collapsed="false">
      <c r="A7" s="56" t="n">
        <v>4</v>
      </c>
      <c r="B7" s="43" t="s">
        <v>81</v>
      </c>
      <c r="C7" s="37" t="s">
        <v>82</v>
      </c>
      <c r="D7" s="57" t="s">
        <v>200</v>
      </c>
      <c r="E7" s="58" t="n">
        <v>44019</v>
      </c>
      <c r="H7" s="58" t="s">
        <v>75</v>
      </c>
      <c r="I7" s="58" t="s">
        <v>75</v>
      </c>
    </row>
    <row r="8" customFormat="false" ht="51" hidden="false" customHeight="true" outlineLevel="0" collapsed="false">
      <c r="A8" s="56" t="n">
        <v>5</v>
      </c>
      <c r="B8" s="43" t="s">
        <v>83</v>
      </c>
      <c r="C8" s="37" t="n">
        <v>18.19</v>
      </c>
      <c r="D8" s="57" t="s">
        <v>200</v>
      </c>
      <c r="E8" s="58" t="n">
        <v>44019</v>
      </c>
      <c r="H8" s="58" t="s">
        <v>75</v>
      </c>
      <c r="I8" s="58" t="s">
        <v>75</v>
      </c>
    </row>
    <row r="9" customFormat="false" ht="38.25" hidden="false" customHeight="true" outlineLevel="0" collapsed="false">
      <c r="A9" s="56" t="n">
        <v>6</v>
      </c>
      <c r="B9" s="43" t="s">
        <v>84</v>
      </c>
      <c r="C9" s="37" t="n">
        <v>108</v>
      </c>
      <c r="D9" s="57" t="s">
        <v>200</v>
      </c>
      <c r="E9" s="58" t="n">
        <v>44019</v>
      </c>
      <c r="H9" s="58" t="s">
        <v>75</v>
      </c>
      <c r="I9" s="58" t="s">
        <v>75</v>
      </c>
    </row>
    <row r="10" customFormat="false" ht="38.25" hidden="false" customHeight="true" outlineLevel="0" collapsed="false">
      <c r="A10" s="56" t="n">
        <v>7</v>
      </c>
      <c r="B10" s="43" t="s">
        <v>85</v>
      </c>
      <c r="C10" s="37" t="n">
        <v>22.21</v>
      </c>
      <c r="D10" s="57" t="s">
        <v>200</v>
      </c>
      <c r="E10" s="58" t="n">
        <v>44019</v>
      </c>
      <c r="H10" s="58" t="s">
        <v>75</v>
      </c>
      <c r="I10" s="58" t="s">
        <v>75</v>
      </c>
    </row>
    <row r="11" customFormat="false" ht="38.25" hidden="false" customHeight="true" outlineLevel="0" collapsed="false">
      <c r="A11" s="56" t="n">
        <v>8</v>
      </c>
      <c r="B11" s="43" t="s">
        <v>86</v>
      </c>
      <c r="C11" s="37" t="n">
        <v>23.24</v>
      </c>
      <c r="D11" s="57" t="s">
        <v>200</v>
      </c>
      <c r="E11" s="58" t="n">
        <v>44019</v>
      </c>
      <c r="H11" s="58" t="s">
        <v>75</v>
      </c>
      <c r="I11" s="58" t="s">
        <v>75</v>
      </c>
    </row>
    <row r="12" customFormat="false" ht="38.25" hidden="false" customHeight="true" outlineLevel="0" collapsed="false">
      <c r="A12" s="56" t="n">
        <v>9</v>
      </c>
      <c r="B12" s="43" t="s">
        <v>87</v>
      </c>
      <c r="C12" s="37" t="n">
        <v>25.26</v>
      </c>
      <c r="D12" s="57" t="s">
        <v>200</v>
      </c>
      <c r="E12" s="58" t="n">
        <v>44019</v>
      </c>
      <c r="H12" s="58" t="s">
        <v>75</v>
      </c>
      <c r="I12" s="58" t="s">
        <v>75</v>
      </c>
    </row>
    <row r="13" customFormat="false" ht="38.25" hidden="false" customHeight="true" outlineLevel="0" collapsed="false">
      <c r="A13" s="56" t="n">
        <v>10</v>
      </c>
      <c r="B13" s="43" t="s">
        <v>88</v>
      </c>
      <c r="C13" s="37" t="s">
        <v>89</v>
      </c>
      <c r="D13" s="57" t="s">
        <v>200</v>
      </c>
      <c r="E13" s="58" t="n">
        <v>44019</v>
      </c>
      <c r="H13" s="58" t="s">
        <v>75</v>
      </c>
      <c r="I13" s="58" t="s">
        <v>75</v>
      </c>
    </row>
    <row r="14" customFormat="false" ht="63.75" hidden="false" customHeight="true" outlineLevel="0" collapsed="false">
      <c r="A14" s="56" t="n">
        <v>11</v>
      </c>
      <c r="B14" s="43" t="s">
        <v>90</v>
      </c>
      <c r="C14" s="37" t="s">
        <v>91</v>
      </c>
      <c r="D14" s="57" t="s">
        <v>200</v>
      </c>
      <c r="E14" s="58" t="n">
        <v>44019</v>
      </c>
      <c r="H14" s="58" t="s">
        <v>75</v>
      </c>
      <c r="I14" s="58" t="s">
        <v>75</v>
      </c>
    </row>
    <row r="15" customFormat="false" ht="76.5" hidden="false" customHeight="true" outlineLevel="0" collapsed="false">
      <c r="A15" s="56" t="n">
        <v>12</v>
      </c>
      <c r="B15" s="43" t="s">
        <v>92</v>
      </c>
      <c r="C15" s="37" t="n">
        <v>37</v>
      </c>
      <c r="D15" s="57" t="s">
        <v>200</v>
      </c>
      <c r="E15" s="58" t="n">
        <v>44019</v>
      </c>
      <c r="H15" s="58" t="s">
        <v>75</v>
      </c>
      <c r="I15" s="58" t="s">
        <v>75</v>
      </c>
    </row>
    <row r="16" customFormat="false" ht="51" hidden="false" customHeight="true" outlineLevel="0" collapsed="false">
      <c r="A16" s="56" t="n">
        <v>13</v>
      </c>
      <c r="B16" s="43" t="s">
        <v>93</v>
      </c>
      <c r="C16" s="37" t="s">
        <v>201</v>
      </c>
      <c r="D16" s="57" t="s">
        <v>200</v>
      </c>
      <c r="E16" s="58" t="n">
        <v>44019</v>
      </c>
      <c r="H16" s="58" t="s">
        <v>75</v>
      </c>
      <c r="I16" s="58" t="s">
        <v>75</v>
      </c>
    </row>
    <row r="17" customFormat="false" ht="38.25" hidden="false" customHeight="true" outlineLevel="0" collapsed="false">
      <c r="A17" s="56" t="n">
        <v>14</v>
      </c>
      <c r="B17" s="43" t="s">
        <v>97</v>
      </c>
      <c r="C17" s="37" t="s">
        <v>98</v>
      </c>
      <c r="D17" s="57" t="s">
        <v>200</v>
      </c>
      <c r="E17" s="58" t="n">
        <v>44019</v>
      </c>
      <c r="H17" s="58" t="s">
        <v>75</v>
      </c>
      <c r="I17" s="58" t="s">
        <v>75</v>
      </c>
    </row>
    <row r="18" customFormat="false" ht="38.25" hidden="false" customHeight="true" outlineLevel="0" collapsed="false">
      <c r="A18" s="56" t="n">
        <v>15</v>
      </c>
      <c r="B18" s="43" t="s">
        <v>99</v>
      </c>
      <c r="C18" s="37" t="n">
        <v>55.63</v>
      </c>
      <c r="D18" s="57" t="s">
        <v>200</v>
      </c>
      <c r="E18" s="58" t="n">
        <v>44019</v>
      </c>
      <c r="H18" s="58" t="s">
        <v>75</v>
      </c>
      <c r="I18" s="58" t="s">
        <v>75</v>
      </c>
    </row>
    <row r="19" customFormat="false" ht="38.25" hidden="false" customHeight="true" outlineLevel="0" collapsed="false">
      <c r="A19" s="56" t="n">
        <v>16</v>
      </c>
      <c r="B19" s="43" t="s">
        <v>102</v>
      </c>
      <c r="C19" s="37" t="n">
        <v>64.67</v>
      </c>
      <c r="D19" s="57" t="s">
        <v>200</v>
      </c>
      <c r="E19" s="58" t="n">
        <v>44019</v>
      </c>
      <c r="H19" s="58" t="s">
        <v>75</v>
      </c>
      <c r="I19" s="58" t="s">
        <v>75</v>
      </c>
    </row>
    <row r="20" customFormat="false" ht="38.25" hidden="false" customHeight="true" outlineLevel="0" collapsed="false">
      <c r="A20" s="56" t="n">
        <v>17</v>
      </c>
      <c r="B20" s="43" t="s">
        <v>103</v>
      </c>
      <c r="C20" s="37" t="n">
        <v>65.66</v>
      </c>
      <c r="D20" s="57" t="s">
        <v>200</v>
      </c>
      <c r="E20" s="58" t="n">
        <v>44019</v>
      </c>
      <c r="H20" s="58" t="s">
        <v>75</v>
      </c>
      <c r="I20" s="58" t="s">
        <v>75</v>
      </c>
    </row>
    <row r="21" customFormat="false" ht="51" hidden="false" customHeight="true" outlineLevel="0" collapsed="false">
      <c r="A21" s="56" t="n">
        <v>18</v>
      </c>
      <c r="B21" s="43" t="s">
        <v>104</v>
      </c>
      <c r="C21" s="37" t="s">
        <v>105</v>
      </c>
      <c r="D21" s="57" t="s">
        <v>200</v>
      </c>
      <c r="E21" s="58" t="n">
        <v>44019</v>
      </c>
      <c r="H21" s="58" t="s">
        <v>75</v>
      </c>
      <c r="I21" s="58" t="s">
        <v>75</v>
      </c>
    </row>
    <row r="22" customFormat="false" ht="38.25" hidden="false" customHeight="true" outlineLevel="0" collapsed="false">
      <c r="A22" s="56" t="n">
        <v>19</v>
      </c>
      <c r="B22" s="43" t="s">
        <v>106</v>
      </c>
      <c r="C22" s="37" t="n">
        <v>27.28</v>
      </c>
      <c r="D22" s="57" t="s">
        <v>200</v>
      </c>
      <c r="E22" s="58" t="n">
        <v>44019</v>
      </c>
      <c r="H22" s="58" t="s">
        <v>75</v>
      </c>
      <c r="I22" s="58" t="s">
        <v>75</v>
      </c>
    </row>
    <row r="23" customFormat="false" ht="63.75" hidden="false" customHeight="true" outlineLevel="0" collapsed="false">
      <c r="A23" s="56" t="n">
        <v>20</v>
      </c>
      <c r="B23" s="43" t="s">
        <v>107</v>
      </c>
      <c r="C23" s="37" t="s">
        <v>108</v>
      </c>
      <c r="D23" s="57" t="s">
        <v>200</v>
      </c>
      <c r="E23" s="58" t="n">
        <v>44019</v>
      </c>
      <c r="H23" s="58" t="s">
        <v>75</v>
      </c>
      <c r="I23" s="58" t="s">
        <v>75</v>
      </c>
    </row>
    <row r="24" customFormat="false" ht="25.5" hidden="false" customHeight="true" outlineLevel="0" collapsed="false">
      <c r="A24" s="56" t="n">
        <v>21</v>
      </c>
      <c r="B24" s="43" t="s">
        <v>109</v>
      </c>
      <c r="C24" s="37" t="s">
        <v>110</v>
      </c>
      <c r="D24" s="57" t="s">
        <v>200</v>
      </c>
      <c r="E24" s="58" t="n">
        <v>44019</v>
      </c>
      <c r="H24" s="58" t="s">
        <v>75</v>
      </c>
      <c r="I24" s="58" t="s">
        <v>75</v>
      </c>
    </row>
    <row r="25" customFormat="false" ht="14.25" hidden="false" customHeight="true" outlineLevel="0" collapsed="false">
      <c r="A25" s="56" t="n">
        <v>22</v>
      </c>
      <c r="B25" s="43" t="s">
        <v>111</v>
      </c>
      <c r="C25" s="37" t="n">
        <v>10.9</v>
      </c>
      <c r="D25" s="57" t="s">
        <v>200</v>
      </c>
      <c r="E25" s="58" t="n">
        <v>44019</v>
      </c>
      <c r="H25" s="58" t="s">
        <v>75</v>
      </c>
      <c r="I25" s="58" t="s">
        <v>75</v>
      </c>
    </row>
    <row r="26" customFormat="false" ht="38.25" hidden="false" customHeight="true" outlineLevel="0" collapsed="false">
      <c r="A26" s="56" t="n">
        <v>23</v>
      </c>
      <c r="B26" s="43" t="s">
        <v>112</v>
      </c>
      <c r="C26" s="37" t="n">
        <v>114</v>
      </c>
      <c r="D26" s="57" t="s">
        <v>200</v>
      </c>
      <c r="E26" s="58" t="n">
        <v>44019</v>
      </c>
      <c r="H26" s="58" t="s">
        <v>75</v>
      </c>
      <c r="I26" s="58" t="s">
        <v>75</v>
      </c>
    </row>
    <row r="27" customFormat="false" ht="25.5" hidden="false" customHeight="true" outlineLevel="0" collapsed="false">
      <c r="A27" s="56" t="n">
        <v>24</v>
      </c>
      <c r="B27" s="43" t="s">
        <v>113</v>
      </c>
      <c r="C27" s="37" t="s">
        <v>114</v>
      </c>
      <c r="D27" s="57" t="s">
        <v>200</v>
      </c>
      <c r="E27" s="58" t="n">
        <v>44019</v>
      </c>
      <c r="H27" s="58" t="s">
        <v>75</v>
      </c>
      <c r="I27" s="58" t="s">
        <v>75</v>
      </c>
    </row>
    <row r="28" customFormat="false" ht="38.25" hidden="false" customHeight="true" outlineLevel="0" collapsed="false">
      <c r="A28" s="56" t="n">
        <v>25</v>
      </c>
      <c r="B28" s="43" t="s">
        <v>115</v>
      </c>
      <c r="C28" s="37" t="n">
        <v>112</v>
      </c>
      <c r="D28" s="57" t="s">
        <v>200</v>
      </c>
      <c r="E28" s="58" t="n">
        <v>44019</v>
      </c>
      <c r="H28" s="58" t="s">
        <v>75</v>
      </c>
      <c r="I28" s="58" t="s">
        <v>75</v>
      </c>
    </row>
    <row r="29" customFormat="false" ht="25.5" hidden="false" customHeight="true" outlineLevel="0" collapsed="false">
      <c r="A29" s="56" t="n">
        <v>26</v>
      </c>
      <c r="B29" s="43" t="s">
        <v>116</v>
      </c>
      <c r="C29" s="37" t="n">
        <v>116</v>
      </c>
      <c r="D29" s="57" t="s">
        <v>200</v>
      </c>
      <c r="E29" s="58" t="n">
        <v>44019</v>
      </c>
      <c r="H29" s="58" t="s">
        <v>75</v>
      </c>
      <c r="I29" s="58" t="s">
        <v>75</v>
      </c>
    </row>
    <row r="30" customFormat="false" ht="63.75" hidden="false" customHeight="true" outlineLevel="0" collapsed="false">
      <c r="A30" s="56" t="n">
        <v>27</v>
      </c>
      <c r="B30" s="43" t="s">
        <v>107</v>
      </c>
      <c r="C30" s="37" t="s">
        <v>118</v>
      </c>
      <c r="D30" s="57" t="s">
        <v>200</v>
      </c>
      <c r="E30" s="58" t="n">
        <v>44019</v>
      </c>
      <c r="H30" s="58" t="s">
        <v>75</v>
      </c>
      <c r="I30" s="58" t="s">
        <v>75</v>
      </c>
    </row>
    <row r="31" customFormat="false" ht="38.25" hidden="false" customHeight="true" outlineLevel="0" collapsed="false">
      <c r="A31" s="56" t="n">
        <v>28</v>
      </c>
      <c r="B31" s="43" t="s">
        <v>106</v>
      </c>
      <c r="C31" s="37" t="n">
        <v>51.52</v>
      </c>
      <c r="D31" s="57" t="s">
        <v>200</v>
      </c>
      <c r="E31" s="58" t="n">
        <v>44019</v>
      </c>
      <c r="H31" s="58" t="s">
        <v>75</v>
      </c>
      <c r="I31" s="58" t="s">
        <v>75</v>
      </c>
    </row>
    <row r="32" customFormat="false" ht="51" hidden="false" customHeight="true" outlineLevel="0" collapsed="false">
      <c r="A32" s="56" t="n">
        <v>29</v>
      </c>
      <c r="B32" s="43" t="s">
        <v>119</v>
      </c>
      <c r="C32" s="37" t="s">
        <v>120</v>
      </c>
      <c r="D32" s="57" t="s">
        <v>200</v>
      </c>
      <c r="E32" s="58" t="n">
        <v>44019</v>
      </c>
      <c r="H32" s="58" t="s">
        <v>75</v>
      </c>
      <c r="I32" s="58" t="s">
        <v>75</v>
      </c>
    </row>
    <row r="33" customFormat="false" ht="38.25" hidden="false" customHeight="true" outlineLevel="0" collapsed="false">
      <c r="A33" s="56" t="n">
        <v>30</v>
      </c>
      <c r="B33" s="43" t="s">
        <v>121</v>
      </c>
      <c r="C33" s="37" t="s">
        <v>122</v>
      </c>
      <c r="D33" s="57" t="s">
        <v>200</v>
      </c>
      <c r="E33" s="58" t="n">
        <v>44019</v>
      </c>
      <c r="H33" s="58" t="s">
        <v>75</v>
      </c>
      <c r="I33" s="58" t="s">
        <v>75</v>
      </c>
    </row>
    <row r="34" customFormat="false" ht="38.25" hidden="false" customHeight="true" outlineLevel="0" collapsed="false">
      <c r="A34" s="56" t="n">
        <v>31</v>
      </c>
      <c r="B34" s="43" t="s">
        <v>123</v>
      </c>
      <c r="C34" s="37" t="s">
        <v>124</v>
      </c>
      <c r="D34" s="57" t="s">
        <v>200</v>
      </c>
      <c r="E34" s="58" t="n">
        <v>44019</v>
      </c>
      <c r="H34" s="58" t="s">
        <v>75</v>
      </c>
      <c r="I34" s="58" t="s">
        <v>75</v>
      </c>
    </row>
    <row r="35" customFormat="false" ht="25.5" hidden="false" customHeight="true" outlineLevel="0" collapsed="false">
      <c r="A35" s="56" t="n">
        <v>32</v>
      </c>
      <c r="B35" s="43" t="s">
        <v>125</v>
      </c>
      <c r="C35" s="37" t="s">
        <v>126</v>
      </c>
      <c r="D35" s="57" t="s">
        <v>200</v>
      </c>
      <c r="E35" s="58" t="n">
        <v>44019</v>
      </c>
      <c r="H35" s="58" t="s">
        <v>75</v>
      </c>
      <c r="I35" s="58" t="s">
        <v>75</v>
      </c>
    </row>
    <row r="36" customFormat="false" ht="51" hidden="false" customHeight="true" outlineLevel="0" collapsed="false">
      <c r="A36" s="56" t="n">
        <v>33</v>
      </c>
      <c r="B36" s="43" t="s">
        <v>127</v>
      </c>
      <c r="C36" s="37" t="n">
        <v>69</v>
      </c>
      <c r="D36" s="57" t="s">
        <v>200</v>
      </c>
      <c r="E36" s="58" t="n">
        <v>44019</v>
      </c>
      <c r="H36" s="58" t="s">
        <v>75</v>
      </c>
      <c r="I36" s="58" t="s">
        <v>75</v>
      </c>
    </row>
    <row r="37" customFormat="false" ht="25.5" hidden="false" customHeight="true" outlineLevel="0" collapsed="false">
      <c r="A37" s="56" t="n">
        <v>34</v>
      </c>
      <c r="B37" s="43" t="s">
        <v>128</v>
      </c>
      <c r="C37" s="37" t="n">
        <v>80</v>
      </c>
      <c r="D37" s="57" t="s">
        <v>200</v>
      </c>
      <c r="E37" s="58" t="n">
        <v>44019</v>
      </c>
      <c r="H37" s="58" t="s">
        <v>75</v>
      </c>
      <c r="I37" s="58" t="s">
        <v>75</v>
      </c>
    </row>
    <row r="38" customFormat="false" ht="25.5" hidden="false" customHeight="true" outlineLevel="0" collapsed="false">
      <c r="A38" s="56" t="n">
        <v>35</v>
      </c>
      <c r="B38" s="43" t="s">
        <v>129</v>
      </c>
      <c r="C38" s="37" t="n">
        <v>74.75</v>
      </c>
      <c r="D38" s="57" t="s">
        <v>200</v>
      </c>
      <c r="E38" s="58" t="n">
        <v>44019</v>
      </c>
      <c r="H38" s="58" t="s">
        <v>75</v>
      </c>
      <c r="I38" s="58" t="s">
        <v>75</v>
      </c>
    </row>
    <row r="39" customFormat="false" ht="38.25" hidden="false" customHeight="true" outlineLevel="0" collapsed="false">
      <c r="A39" s="56" t="n">
        <v>36</v>
      </c>
      <c r="B39" s="43" t="s">
        <v>130</v>
      </c>
      <c r="C39" s="37" t="s">
        <v>131</v>
      </c>
      <c r="D39" s="57" t="s">
        <v>200</v>
      </c>
      <c r="E39" s="58" t="n">
        <v>44019</v>
      </c>
      <c r="H39" s="58" t="s">
        <v>75</v>
      </c>
      <c r="I39" s="58" t="s">
        <v>75</v>
      </c>
    </row>
    <row r="40" customFormat="false" ht="25.5" hidden="false" customHeight="true" outlineLevel="0" collapsed="false">
      <c r="A40" s="56" t="n">
        <v>37</v>
      </c>
      <c r="B40" s="43" t="s">
        <v>132</v>
      </c>
      <c r="C40" s="37" t="n">
        <v>96.97</v>
      </c>
      <c r="D40" s="57" t="s">
        <v>200</v>
      </c>
      <c r="E40" s="58" t="n">
        <v>44019</v>
      </c>
      <c r="H40" s="58" t="s">
        <v>75</v>
      </c>
      <c r="I40" s="58" t="s">
        <v>75</v>
      </c>
    </row>
    <row r="41" customFormat="false" ht="38.25" hidden="false" customHeight="true" outlineLevel="0" collapsed="false">
      <c r="A41" s="56" t="n">
        <v>38</v>
      </c>
      <c r="B41" s="43" t="s">
        <v>133</v>
      </c>
      <c r="C41" s="37" t="s">
        <v>134</v>
      </c>
      <c r="D41" s="57" t="s">
        <v>200</v>
      </c>
      <c r="E41" s="58" t="n">
        <v>44019</v>
      </c>
      <c r="H41" s="58" t="s">
        <v>75</v>
      </c>
      <c r="I41" s="58" t="s">
        <v>75</v>
      </c>
    </row>
    <row r="42" customFormat="false" ht="38.25" hidden="false" customHeight="true" outlineLevel="0" collapsed="false">
      <c r="A42" s="56" t="n">
        <v>39</v>
      </c>
      <c r="B42" s="43" t="s">
        <v>135</v>
      </c>
      <c r="C42" s="37" t="s">
        <v>136</v>
      </c>
      <c r="D42" s="57" t="s">
        <v>200</v>
      </c>
      <c r="E42" s="58" t="n">
        <v>44019</v>
      </c>
      <c r="H42" s="58" t="s">
        <v>75</v>
      </c>
      <c r="I42" s="58" t="s">
        <v>75</v>
      </c>
    </row>
    <row r="43" customFormat="false" ht="51" hidden="false" customHeight="true" outlineLevel="0" collapsed="false">
      <c r="A43" s="56" t="n">
        <v>40</v>
      </c>
      <c r="B43" s="43" t="s">
        <v>137</v>
      </c>
      <c r="C43" s="37" t="s">
        <v>138</v>
      </c>
      <c r="D43" s="57" t="s">
        <v>200</v>
      </c>
      <c r="E43" s="58" t="s">
        <v>75</v>
      </c>
      <c r="H43" s="58" t="n">
        <v>44029</v>
      </c>
      <c r="I43" s="58" t="s">
        <v>75</v>
      </c>
    </row>
    <row r="44" customFormat="false" ht="24" hidden="false" customHeight="true" outlineLevel="0" collapsed="false">
      <c r="A44" s="56" t="n">
        <v>41</v>
      </c>
      <c r="B44" s="43" t="s">
        <v>141</v>
      </c>
      <c r="C44" s="37" t="s">
        <v>142</v>
      </c>
      <c r="D44" s="57" t="s">
        <v>200</v>
      </c>
      <c r="E44" s="58" t="s">
        <v>75</v>
      </c>
      <c r="H44" s="58" t="n">
        <v>44029</v>
      </c>
      <c r="I44" s="58" t="s">
        <v>75</v>
      </c>
    </row>
    <row r="45" customFormat="false" ht="25.5" hidden="false" customHeight="true" outlineLevel="0" collapsed="false">
      <c r="A45" s="56" t="n">
        <v>42</v>
      </c>
      <c r="B45" s="43" t="s">
        <v>143</v>
      </c>
      <c r="C45" s="37" t="s">
        <v>144</v>
      </c>
      <c r="D45" s="57" t="s">
        <v>200</v>
      </c>
      <c r="E45" s="58" t="s">
        <v>75</v>
      </c>
      <c r="H45" s="58" t="n">
        <v>44029</v>
      </c>
      <c r="I45" s="58" t="s">
        <v>75</v>
      </c>
    </row>
    <row r="46" customFormat="false" ht="51" hidden="false" customHeight="true" outlineLevel="0" collapsed="false">
      <c r="A46" s="56" t="n">
        <v>43</v>
      </c>
      <c r="B46" s="43" t="s">
        <v>145</v>
      </c>
      <c r="C46" s="37" t="s">
        <v>146</v>
      </c>
      <c r="D46" s="57" t="s">
        <v>200</v>
      </c>
      <c r="E46" s="58" t="s">
        <v>75</v>
      </c>
      <c r="H46" s="58" t="n">
        <v>44029</v>
      </c>
      <c r="I46" s="58" t="s">
        <v>75</v>
      </c>
    </row>
    <row r="47" customFormat="false" ht="25.5" hidden="false" customHeight="true" outlineLevel="0" collapsed="false">
      <c r="A47" s="56" t="n">
        <v>44</v>
      </c>
      <c r="B47" s="43" t="s">
        <v>147</v>
      </c>
      <c r="C47" s="37" t="s">
        <v>148</v>
      </c>
      <c r="D47" s="57" t="s">
        <v>200</v>
      </c>
      <c r="E47" s="58" t="s">
        <v>202</v>
      </c>
      <c r="H47" s="58" t="n">
        <v>44029</v>
      </c>
      <c r="I47" s="58" t="s">
        <v>75</v>
      </c>
    </row>
    <row r="48" customFormat="false" ht="25.5" hidden="false" customHeight="true" outlineLevel="0" collapsed="false">
      <c r="A48" s="56" t="n">
        <v>45</v>
      </c>
      <c r="B48" s="43" t="s">
        <v>149</v>
      </c>
      <c r="C48" s="37" t="s">
        <v>150</v>
      </c>
      <c r="D48" s="57" t="s">
        <v>200</v>
      </c>
      <c r="E48" s="58" t="s">
        <v>75</v>
      </c>
      <c r="H48" s="58" t="n">
        <v>44029</v>
      </c>
      <c r="I48" s="58" t="s">
        <v>75</v>
      </c>
    </row>
    <row r="49" customFormat="false" ht="36" hidden="false" customHeight="true" outlineLevel="0" collapsed="false">
      <c r="A49" s="56" t="n">
        <v>46</v>
      </c>
      <c r="B49" s="43" t="s">
        <v>152</v>
      </c>
      <c r="C49" s="37" t="s">
        <v>153</v>
      </c>
      <c r="D49" s="57" t="s">
        <v>200</v>
      </c>
      <c r="E49" s="58"/>
      <c r="H49" s="58" t="n">
        <v>44029</v>
      </c>
      <c r="I49" s="58" t="s">
        <v>75</v>
      </c>
    </row>
    <row r="50" customFormat="false" ht="25.5" hidden="false" customHeight="true" outlineLevel="0" collapsed="false">
      <c r="A50" s="56" t="n">
        <v>47</v>
      </c>
      <c r="B50" s="43" t="s">
        <v>154</v>
      </c>
      <c r="C50" s="37" t="s">
        <v>155</v>
      </c>
      <c r="D50" s="57" t="s">
        <v>200</v>
      </c>
      <c r="E50" s="58" t="s">
        <v>75</v>
      </c>
      <c r="H50" s="58" t="n">
        <v>44029</v>
      </c>
      <c r="I50" s="58" t="s">
        <v>75</v>
      </c>
    </row>
    <row r="51" customFormat="false" ht="24" hidden="false" customHeight="true" outlineLevel="0" collapsed="false">
      <c r="A51" s="56" t="n">
        <v>48</v>
      </c>
      <c r="B51" s="43" t="s">
        <v>157</v>
      </c>
      <c r="C51" s="37" t="s">
        <v>158</v>
      </c>
      <c r="D51" s="57" t="s">
        <v>200</v>
      </c>
      <c r="E51" s="58" t="s">
        <v>75</v>
      </c>
      <c r="H51" s="58" t="n">
        <v>44029</v>
      </c>
      <c r="I51" s="58" t="s">
        <v>75</v>
      </c>
    </row>
    <row r="52" customFormat="false" ht="84" hidden="false" customHeight="true" outlineLevel="0" collapsed="false">
      <c r="A52" s="56" t="n">
        <v>49</v>
      </c>
      <c r="B52" s="43" t="s">
        <v>159</v>
      </c>
      <c r="C52" s="37" t="s">
        <v>160</v>
      </c>
      <c r="D52" s="57" t="s">
        <v>200</v>
      </c>
      <c r="E52" s="58" t="s">
        <v>75</v>
      </c>
      <c r="H52" s="58" t="s">
        <v>75</v>
      </c>
      <c r="I52" s="58" t="n">
        <v>44039</v>
      </c>
    </row>
    <row r="53" customFormat="false" ht="108" hidden="false" customHeight="true" outlineLevel="0" collapsed="false">
      <c r="A53" s="56" t="n">
        <v>50</v>
      </c>
      <c r="B53" s="43" t="s">
        <v>162</v>
      </c>
      <c r="C53" s="37" t="s">
        <v>163</v>
      </c>
      <c r="D53" s="57" t="s">
        <v>200</v>
      </c>
      <c r="E53" s="58" t="s">
        <v>75</v>
      </c>
      <c r="H53" s="58" t="s">
        <v>75</v>
      </c>
      <c r="I53" s="58" t="n">
        <v>44039</v>
      </c>
    </row>
    <row r="54" customFormat="false" ht="48" hidden="false" customHeight="true" outlineLevel="0" collapsed="false">
      <c r="A54" s="56" t="n">
        <v>51</v>
      </c>
      <c r="B54" s="43" t="s">
        <v>164</v>
      </c>
      <c r="C54" s="37" t="s">
        <v>165</v>
      </c>
      <c r="D54" s="57" t="s">
        <v>200</v>
      </c>
      <c r="E54" s="58" t="s">
        <v>75</v>
      </c>
      <c r="H54" s="58" t="s">
        <v>75</v>
      </c>
      <c r="I54" s="58" t="n">
        <v>44039</v>
      </c>
    </row>
    <row r="55" customFormat="false" ht="48" hidden="false" customHeight="true" outlineLevel="0" collapsed="false">
      <c r="A55" s="56" t="n">
        <v>52</v>
      </c>
      <c r="B55" s="59" t="s">
        <v>166</v>
      </c>
      <c r="C55" s="37" t="s">
        <v>167</v>
      </c>
      <c r="D55" s="57" t="s">
        <v>200</v>
      </c>
      <c r="E55" s="58" t="s">
        <v>75</v>
      </c>
      <c r="H55" s="58" t="s">
        <v>75</v>
      </c>
      <c r="I55" s="58" t="n">
        <v>44039</v>
      </c>
    </row>
    <row r="56" customFormat="false" ht="15" hidden="false" customHeight="true" outlineLevel="0" collapsed="false">
      <c r="A56" s="60" t="s">
        <v>192</v>
      </c>
      <c r="B56" s="61"/>
      <c r="C56" s="61"/>
    </row>
    <row r="57" customFormat="false" ht="14.25" hidden="false" customHeight="true" outlineLevel="0" collapsed="false">
      <c r="A57" s="62" t="s">
        <v>193</v>
      </c>
      <c r="B57" s="62"/>
      <c r="C57" s="62"/>
      <c r="D57" s="51" t="s">
        <v>194</v>
      </c>
      <c r="E57" s="51"/>
    </row>
    <row r="58" customFormat="false" ht="15" hidden="false" customHeight="true" outlineLevel="0" collapsed="false">
      <c r="A58" s="61"/>
      <c r="B58" s="63"/>
      <c r="E58" s="64"/>
    </row>
    <row r="59" customFormat="false" ht="15" hidden="false" customHeight="true" outlineLevel="0" collapsed="false">
      <c r="A59" s="65"/>
      <c r="B59" s="60"/>
      <c r="E59" s="64"/>
    </row>
    <row r="60" customFormat="false" ht="15" hidden="false" customHeight="true" outlineLevel="0" collapsed="false">
      <c r="A60" s="66" t="s">
        <v>195</v>
      </c>
      <c r="B60" s="61"/>
      <c r="E60" s="61"/>
    </row>
    <row r="61" customFormat="false" ht="14.25" hidden="false" customHeight="true" outlineLevel="0" collapsed="false">
      <c r="A61" s="67" t="s">
        <v>196</v>
      </c>
      <c r="B61" s="67"/>
      <c r="C61" s="67"/>
      <c r="D61" s="51" t="s">
        <v>194</v>
      </c>
      <c r="E61" s="51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H18:H19 A1"/>
    </sheetView>
  </sheetViews>
  <sheetFormatPr defaultColWidth="10.453125" defaultRowHeight="14.25" zeroHeight="false" outlineLevelRow="0" outlineLevelCol="0"/>
  <cols>
    <col collapsed="false" customWidth="false" hidden="false" outlineLevel="0" max="1" min="1" style="1" width="10.46"/>
    <col collapsed="false" customWidth="true" hidden="false" outlineLevel="0" max="2" min="2" style="68" width="10.58"/>
    <col collapsed="false" customWidth="true" hidden="false" outlineLevel="0" max="3" min="3" style="69" width="13.78"/>
    <col collapsed="false" customWidth="false" hidden="false" outlineLevel="0" max="4" min="4" style="1" width="10.46"/>
    <col collapsed="false" customWidth="true" hidden="false" outlineLevel="0" max="5" min="5" style="1" width="17.98"/>
    <col collapsed="false" customWidth="false" hidden="false" outlineLevel="0" max="1024" min="6" style="1" width="10.46"/>
  </cols>
  <sheetData>
    <row r="1" customFormat="false" ht="16.5" hidden="false" customHeight="true" outlineLevel="0" collapsed="false">
      <c r="A1" s="70" t="s">
        <v>203</v>
      </c>
      <c r="B1" s="70"/>
      <c r="C1" s="70"/>
      <c r="D1" s="70"/>
      <c r="E1" s="70"/>
    </row>
    <row r="2" customFormat="false" ht="14.25" hidden="false" customHeight="true" outlineLevel="0" collapsed="false">
      <c r="A2" s="52" t="s">
        <v>204</v>
      </c>
      <c r="B2" s="52"/>
      <c r="C2" s="45"/>
    </row>
    <row r="3" customFormat="false" ht="24" hidden="false" customHeight="true" outlineLevel="0" collapsed="false">
      <c r="A3" s="39" t="s">
        <v>198</v>
      </c>
      <c r="B3" s="37" t="s">
        <v>59</v>
      </c>
      <c r="C3" s="38" t="s">
        <v>60</v>
      </c>
      <c r="D3" s="39" t="s">
        <v>62</v>
      </c>
      <c r="E3" s="71" t="s">
        <v>199</v>
      </c>
    </row>
    <row r="4" customFormat="false" ht="40.5" hidden="false" customHeight="true" outlineLevel="0" collapsed="false">
      <c r="A4" s="57" t="n">
        <v>1</v>
      </c>
      <c r="B4" s="72" t="s">
        <v>71</v>
      </c>
      <c r="C4" s="72" t="n">
        <v>1.2</v>
      </c>
      <c r="D4" s="57" t="s">
        <v>200</v>
      </c>
      <c r="E4" s="58"/>
    </row>
    <row r="5" customFormat="false" ht="40.5" hidden="false" customHeight="true" outlineLevel="0" collapsed="false">
      <c r="A5" s="57" t="n">
        <v>2</v>
      </c>
      <c r="B5" s="72" t="s">
        <v>77</v>
      </c>
      <c r="C5" s="72" t="s">
        <v>78</v>
      </c>
      <c r="D5" s="57" t="s">
        <v>200</v>
      </c>
      <c r="E5" s="73"/>
    </row>
    <row r="6" customFormat="false" ht="40.5" hidden="false" customHeight="true" outlineLevel="0" collapsed="false">
      <c r="A6" s="57" t="n">
        <v>3</v>
      </c>
      <c r="B6" s="72" t="s">
        <v>79</v>
      </c>
      <c r="C6" s="72" t="s">
        <v>80</v>
      </c>
      <c r="D6" s="57" t="s">
        <v>200</v>
      </c>
      <c r="E6" s="73"/>
    </row>
    <row r="7" customFormat="false" ht="27" hidden="false" customHeight="true" outlineLevel="0" collapsed="false">
      <c r="A7" s="57" t="n">
        <v>4</v>
      </c>
      <c r="B7" s="72" t="s">
        <v>81</v>
      </c>
      <c r="C7" s="72" t="s">
        <v>82</v>
      </c>
      <c r="D7" s="57" t="s">
        <v>200</v>
      </c>
      <c r="E7" s="73"/>
    </row>
    <row r="8" customFormat="false" ht="54" hidden="false" customHeight="true" outlineLevel="0" collapsed="false">
      <c r="A8" s="57" t="n">
        <v>5</v>
      </c>
      <c r="B8" s="72" t="s">
        <v>83</v>
      </c>
      <c r="C8" s="72" t="n">
        <v>18.19</v>
      </c>
      <c r="D8" s="57" t="s">
        <v>200</v>
      </c>
      <c r="E8" s="73"/>
    </row>
    <row r="9" customFormat="false" ht="40.5" hidden="false" customHeight="true" outlineLevel="0" collapsed="false">
      <c r="A9" s="57" t="n">
        <v>6</v>
      </c>
      <c r="B9" s="72" t="s">
        <v>84</v>
      </c>
      <c r="C9" s="72" t="n">
        <v>108</v>
      </c>
      <c r="D9" s="57" t="s">
        <v>200</v>
      </c>
      <c r="E9" s="73"/>
    </row>
    <row r="10" customFormat="false" ht="40.5" hidden="false" customHeight="true" outlineLevel="0" collapsed="false">
      <c r="A10" s="57" t="n">
        <v>7</v>
      </c>
      <c r="B10" s="72" t="s">
        <v>85</v>
      </c>
      <c r="C10" s="72" t="n">
        <v>22.21</v>
      </c>
      <c r="D10" s="57" t="s">
        <v>200</v>
      </c>
      <c r="E10" s="73"/>
    </row>
    <row r="11" customFormat="false" ht="40.5" hidden="false" customHeight="true" outlineLevel="0" collapsed="false">
      <c r="A11" s="57" t="n">
        <v>8</v>
      </c>
      <c r="B11" s="72" t="s">
        <v>86</v>
      </c>
      <c r="C11" s="72" t="n">
        <v>23.24</v>
      </c>
      <c r="D11" s="57" t="s">
        <v>200</v>
      </c>
      <c r="E11" s="73"/>
    </row>
    <row r="12" customFormat="false" ht="40.5" hidden="false" customHeight="true" outlineLevel="0" collapsed="false">
      <c r="A12" s="57" t="n">
        <v>9</v>
      </c>
      <c r="B12" s="72" t="s">
        <v>87</v>
      </c>
      <c r="C12" s="72" t="n">
        <v>25.26</v>
      </c>
      <c r="D12" s="57" t="s">
        <v>200</v>
      </c>
      <c r="E12" s="73"/>
    </row>
    <row r="13" customFormat="false" ht="40.5" hidden="false" customHeight="true" outlineLevel="0" collapsed="false">
      <c r="A13" s="57" t="n">
        <v>10</v>
      </c>
      <c r="B13" s="72" t="s">
        <v>88</v>
      </c>
      <c r="C13" s="72" t="n">
        <v>33.34</v>
      </c>
      <c r="D13" s="57" t="s">
        <v>200</v>
      </c>
      <c r="E13" s="73"/>
    </row>
    <row r="14" customFormat="false" ht="67.5" hidden="false" customHeight="true" outlineLevel="0" collapsed="false">
      <c r="A14" s="57" t="n">
        <v>11</v>
      </c>
      <c r="B14" s="72" t="s">
        <v>90</v>
      </c>
      <c r="C14" s="72" t="s">
        <v>91</v>
      </c>
      <c r="D14" s="57" t="s">
        <v>200</v>
      </c>
      <c r="E14" s="73"/>
    </row>
    <row r="15" customFormat="false" ht="81" hidden="false" customHeight="true" outlineLevel="0" collapsed="false">
      <c r="A15" s="57" t="n">
        <v>12</v>
      </c>
      <c r="B15" s="72" t="s">
        <v>92</v>
      </c>
      <c r="C15" s="72" t="n">
        <v>37</v>
      </c>
      <c r="D15" s="57" t="s">
        <v>200</v>
      </c>
      <c r="E15" s="73"/>
    </row>
    <row r="16" customFormat="false" ht="54" hidden="false" customHeight="true" outlineLevel="0" collapsed="false">
      <c r="A16" s="57" t="n">
        <v>13</v>
      </c>
      <c r="B16" s="72" t="s">
        <v>93</v>
      </c>
      <c r="C16" s="72" t="s">
        <v>201</v>
      </c>
      <c r="D16" s="57" t="s">
        <v>200</v>
      </c>
      <c r="E16" s="73"/>
    </row>
    <row r="17" customFormat="false" ht="40.5" hidden="false" customHeight="true" outlineLevel="0" collapsed="false">
      <c r="A17" s="57" t="n">
        <v>14</v>
      </c>
      <c r="B17" s="72" t="s">
        <v>97</v>
      </c>
      <c r="C17" s="72" t="s">
        <v>98</v>
      </c>
      <c r="D17" s="57" t="s">
        <v>200</v>
      </c>
      <c r="E17" s="73"/>
    </row>
    <row r="18" customFormat="false" ht="40.5" hidden="false" customHeight="true" outlineLevel="0" collapsed="false">
      <c r="A18" s="57" t="n">
        <v>15</v>
      </c>
      <c r="B18" s="72" t="s">
        <v>99</v>
      </c>
      <c r="C18" s="72" t="n">
        <v>55.63</v>
      </c>
      <c r="D18" s="57" t="s">
        <v>200</v>
      </c>
      <c r="E18" s="73"/>
    </row>
    <row r="19" customFormat="false" ht="40.5" hidden="false" customHeight="true" outlineLevel="0" collapsed="false">
      <c r="A19" s="57" t="n">
        <v>16</v>
      </c>
      <c r="B19" s="72" t="s">
        <v>102</v>
      </c>
      <c r="C19" s="72" t="n">
        <v>64.67</v>
      </c>
      <c r="D19" s="57" t="s">
        <v>200</v>
      </c>
      <c r="E19" s="73"/>
    </row>
    <row r="20" customFormat="false" ht="40.5" hidden="false" customHeight="true" outlineLevel="0" collapsed="false">
      <c r="A20" s="57" t="n">
        <v>17</v>
      </c>
      <c r="B20" s="72" t="s">
        <v>103</v>
      </c>
      <c r="C20" s="72" t="n">
        <v>65.66</v>
      </c>
      <c r="D20" s="57" t="s">
        <v>200</v>
      </c>
      <c r="E20" s="73"/>
    </row>
    <row r="21" customFormat="false" ht="54" hidden="false" customHeight="true" outlineLevel="0" collapsed="false">
      <c r="A21" s="57" t="n">
        <v>18</v>
      </c>
      <c r="B21" s="72" t="s">
        <v>104</v>
      </c>
      <c r="C21" s="72" t="s">
        <v>105</v>
      </c>
      <c r="D21" s="57" t="s">
        <v>200</v>
      </c>
      <c r="E21" s="73"/>
    </row>
    <row r="22" customFormat="false" ht="40.5" hidden="false" customHeight="true" outlineLevel="0" collapsed="false">
      <c r="A22" s="57" t="n">
        <v>19</v>
      </c>
      <c r="B22" s="72" t="s">
        <v>106</v>
      </c>
      <c r="C22" s="72" t="n">
        <v>27.28</v>
      </c>
      <c r="D22" s="57" t="s">
        <v>200</v>
      </c>
      <c r="E22" s="73"/>
    </row>
    <row r="23" customFormat="false" ht="67.5" hidden="false" customHeight="true" outlineLevel="0" collapsed="false">
      <c r="A23" s="57" t="n">
        <v>20</v>
      </c>
      <c r="B23" s="72" t="s">
        <v>107</v>
      </c>
      <c r="C23" s="72" t="s">
        <v>108</v>
      </c>
      <c r="D23" s="57" t="s">
        <v>200</v>
      </c>
      <c r="E23" s="73"/>
    </row>
    <row r="24" customFormat="false" ht="27" hidden="false" customHeight="true" outlineLevel="0" collapsed="false">
      <c r="A24" s="57" t="n">
        <v>21</v>
      </c>
      <c r="B24" s="72" t="s">
        <v>109</v>
      </c>
      <c r="C24" s="72" t="s">
        <v>110</v>
      </c>
      <c r="D24" s="57" t="s">
        <v>200</v>
      </c>
      <c r="E24" s="73"/>
    </row>
    <row r="25" customFormat="false" ht="14.25" hidden="false" customHeight="true" outlineLevel="0" collapsed="false">
      <c r="A25" s="57" t="n">
        <v>22</v>
      </c>
      <c r="B25" s="72" t="s">
        <v>111</v>
      </c>
      <c r="C25" s="72" t="n">
        <v>10.9</v>
      </c>
      <c r="D25" s="57" t="s">
        <v>200</v>
      </c>
      <c r="E25" s="73"/>
    </row>
    <row r="26" customFormat="false" ht="40.5" hidden="false" customHeight="true" outlineLevel="0" collapsed="false">
      <c r="A26" s="57" t="n">
        <v>23</v>
      </c>
      <c r="B26" s="72" t="s">
        <v>112</v>
      </c>
      <c r="C26" s="72" t="n">
        <v>114</v>
      </c>
      <c r="D26" s="57" t="s">
        <v>200</v>
      </c>
      <c r="E26" s="73"/>
    </row>
    <row r="27" customFormat="false" ht="40.5" hidden="false" customHeight="true" outlineLevel="0" collapsed="false">
      <c r="A27" s="57" t="n">
        <v>24</v>
      </c>
      <c r="B27" s="72" t="s">
        <v>113</v>
      </c>
      <c r="C27" s="72" t="s">
        <v>114</v>
      </c>
      <c r="D27" s="57" t="s">
        <v>200</v>
      </c>
      <c r="E27" s="73"/>
    </row>
    <row r="28" customFormat="false" ht="40.5" hidden="false" customHeight="true" outlineLevel="0" collapsed="false">
      <c r="A28" s="57" t="n">
        <v>25</v>
      </c>
      <c r="B28" s="72" t="s">
        <v>115</v>
      </c>
      <c r="C28" s="72" t="n">
        <v>112</v>
      </c>
      <c r="D28" s="57" t="s">
        <v>200</v>
      </c>
      <c r="E28" s="73"/>
    </row>
    <row r="29" customFormat="false" ht="40.5" hidden="false" customHeight="true" outlineLevel="0" collapsed="false">
      <c r="A29" s="57" t="n">
        <v>26</v>
      </c>
      <c r="B29" s="72" t="s">
        <v>116</v>
      </c>
      <c r="C29" s="72" t="n">
        <v>116</v>
      </c>
      <c r="D29" s="57" t="s">
        <v>200</v>
      </c>
      <c r="E29" s="73"/>
    </row>
    <row r="30" customFormat="false" ht="67.5" hidden="false" customHeight="true" outlineLevel="0" collapsed="false">
      <c r="A30" s="57" t="n">
        <v>27</v>
      </c>
      <c r="B30" s="72" t="s">
        <v>107</v>
      </c>
      <c r="C30" s="72" t="s">
        <v>118</v>
      </c>
      <c r="D30" s="57" t="s">
        <v>200</v>
      </c>
      <c r="E30" s="73"/>
    </row>
    <row r="31" customFormat="false" ht="40.5" hidden="false" customHeight="true" outlineLevel="0" collapsed="false">
      <c r="A31" s="57" t="n">
        <v>28</v>
      </c>
      <c r="B31" s="72" t="s">
        <v>106</v>
      </c>
      <c r="C31" s="72" t="n">
        <v>51.52</v>
      </c>
      <c r="D31" s="57" t="s">
        <v>200</v>
      </c>
      <c r="E31" s="73"/>
    </row>
    <row r="32" customFormat="false" ht="54" hidden="false" customHeight="true" outlineLevel="0" collapsed="false">
      <c r="A32" s="57" t="n">
        <v>29</v>
      </c>
      <c r="B32" s="72" t="s">
        <v>119</v>
      </c>
      <c r="C32" s="72" t="n">
        <v>126</v>
      </c>
      <c r="D32" s="57" t="s">
        <v>200</v>
      </c>
      <c r="E32" s="73"/>
    </row>
    <row r="33" customFormat="false" ht="40.5" hidden="false" customHeight="true" outlineLevel="0" collapsed="false">
      <c r="A33" s="57" t="n">
        <v>30</v>
      </c>
      <c r="B33" s="72" t="s">
        <v>121</v>
      </c>
      <c r="C33" s="72" t="s">
        <v>122</v>
      </c>
      <c r="D33" s="57" t="s">
        <v>200</v>
      </c>
      <c r="E33" s="73"/>
    </row>
    <row r="34" customFormat="false" ht="54" hidden="false" customHeight="true" outlineLevel="0" collapsed="false">
      <c r="A34" s="57" t="n">
        <v>31</v>
      </c>
      <c r="B34" s="72" t="s">
        <v>123</v>
      </c>
      <c r="C34" s="72" t="s">
        <v>124</v>
      </c>
      <c r="D34" s="57" t="s">
        <v>200</v>
      </c>
      <c r="E34" s="73"/>
    </row>
    <row r="35" customFormat="false" ht="27" hidden="false" customHeight="true" outlineLevel="0" collapsed="false">
      <c r="A35" s="57" t="n">
        <v>32</v>
      </c>
      <c r="B35" s="72" t="s">
        <v>125</v>
      </c>
      <c r="C35" s="72" t="s">
        <v>126</v>
      </c>
      <c r="D35" s="57" t="s">
        <v>200</v>
      </c>
      <c r="E35" s="73"/>
    </row>
    <row r="36" customFormat="false" ht="67.5" hidden="false" customHeight="true" outlineLevel="0" collapsed="false">
      <c r="A36" s="57" t="n">
        <v>33</v>
      </c>
      <c r="B36" s="72" t="s">
        <v>127</v>
      </c>
      <c r="C36" s="72" t="n">
        <v>69</v>
      </c>
      <c r="D36" s="57" t="s">
        <v>200</v>
      </c>
      <c r="E36" s="73"/>
    </row>
    <row r="37" customFormat="false" ht="27" hidden="false" customHeight="true" outlineLevel="0" collapsed="false">
      <c r="A37" s="57" t="n">
        <v>34</v>
      </c>
      <c r="B37" s="72" t="s">
        <v>128</v>
      </c>
      <c r="C37" s="72" t="n">
        <v>80</v>
      </c>
      <c r="D37" s="57" t="s">
        <v>200</v>
      </c>
      <c r="E37" s="73"/>
    </row>
    <row r="38" customFormat="false" ht="27" hidden="false" customHeight="true" outlineLevel="0" collapsed="false">
      <c r="A38" s="57" t="n">
        <v>35</v>
      </c>
      <c r="B38" s="72" t="s">
        <v>129</v>
      </c>
      <c r="C38" s="72" t="n">
        <v>74.75</v>
      </c>
      <c r="D38" s="57" t="s">
        <v>200</v>
      </c>
      <c r="E38" s="73"/>
    </row>
    <row r="39" customFormat="false" ht="40.5" hidden="false" customHeight="true" outlineLevel="0" collapsed="false">
      <c r="A39" s="57" t="n">
        <v>36</v>
      </c>
      <c r="B39" s="72" t="s">
        <v>130</v>
      </c>
      <c r="C39" s="72" t="s">
        <v>131</v>
      </c>
      <c r="D39" s="57" t="s">
        <v>200</v>
      </c>
      <c r="E39" s="73"/>
    </row>
    <row r="40" customFormat="false" ht="40.5" hidden="false" customHeight="true" outlineLevel="0" collapsed="false">
      <c r="A40" s="57" t="n">
        <v>37</v>
      </c>
      <c r="B40" s="72" t="s">
        <v>132</v>
      </c>
      <c r="C40" s="72" t="n">
        <v>96.97</v>
      </c>
      <c r="D40" s="57" t="s">
        <v>200</v>
      </c>
      <c r="E40" s="73"/>
    </row>
    <row r="41" customFormat="false" ht="27" hidden="false" customHeight="true" outlineLevel="0" collapsed="false">
      <c r="A41" s="57" t="n">
        <v>38</v>
      </c>
      <c r="B41" s="72" t="s">
        <v>205</v>
      </c>
      <c r="C41" s="72" t="s">
        <v>206</v>
      </c>
      <c r="D41" s="57" t="s">
        <v>200</v>
      </c>
      <c r="E41" s="73"/>
    </row>
    <row r="42" customFormat="false" ht="40.5" hidden="false" customHeight="true" outlineLevel="0" collapsed="false">
      <c r="A42" s="57" t="n">
        <v>39</v>
      </c>
      <c r="B42" s="72" t="s">
        <v>133</v>
      </c>
      <c r="C42" s="72" t="s">
        <v>134</v>
      </c>
      <c r="D42" s="57" t="s">
        <v>200</v>
      </c>
      <c r="E42" s="73"/>
    </row>
    <row r="43" customFormat="false" ht="40.5" hidden="false" customHeight="true" outlineLevel="0" collapsed="false">
      <c r="A43" s="57" t="n">
        <v>40</v>
      </c>
      <c r="B43" s="72" t="s">
        <v>135</v>
      </c>
      <c r="C43" s="72" t="s">
        <v>136</v>
      </c>
      <c r="D43" s="57" t="s">
        <v>200</v>
      </c>
      <c r="E43" s="73"/>
    </row>
    <row r="44" customFormat="false" ht="54" hidden="false" customHeight="true" outlineLevel="0" collapsed="false">
      <c r="A44" s="57" t="n">
        <v>41</v>
      </c>
      <c r="B44" s="72" t="s">
        <v>137</v>
      </c>
      <c r="C44" s="72" t="s">
        <v>138</v>
      </c>
      <c r="D44" s="57" t="s">
        <v>200</v>
      </c>
      <c r="E44" s="73"/>
    </row>
    <row r="45" customFormat="false" ht="27" hidden="false" customHeight="true" outlineLevel="0" collapsed="false">
      <c r="A45" s="57" t="n">
        <v>42</v>
      </c>
      <c r="B45" s="72" t="s">
        <v>141</v>
      </c>
      <c r="C45" s="72" t="s">
        <v>142</v>
      </c>
      <c r="D45" s="57" t="s">
        <v>200</v>
      </c>
      <c r="E45" s="73"/>
    </row>
    <row r="46" customFormat="false" ht="27" hidden="false" customHeight="true" outlineLevel="0" collapsed="false">
      <c r="A46" s="57" t="n">
        <v>43</v>
      </c>
      <c r="B46" s="72" t="s">
        <v>143</v>
      </c>
      <c r="C46" s="72" t="s">
        <v>144</v>
      </c>
      <c r="D46" s="57" t="s">
        <v>200</v>
      </c>
      <c r="E46" s="73"/>
    </row>
    <row r="47" customFormat="false" ht="54" hidden="false" customHeight="true" outlineLevel="0" collapsed="false">
      <c r="A47" s="57" t="n">
        <v>44</v>
      </c>
      <c r="B47" s="72" t="s">
        <v>145</v>
      </c>
      <c r="C47" s="72" t="s">
        <v>146</v>
      </c>
      <c r="D47" s="57" t="s">
        <v>200</v>
      </c>
      <c r="E47" s="73"/>
    </row>
    <row r="48" customFormat="false" ht="27" hidden="false" customHeight="true" outlineLevel="0" collapsed="false">
      <c r="A48" s="57" t="n">
        <v>45</v>
      </c>
      <c r="B48" s="72" t="s">
        <v>147</v>
      </c>
      <c r="C48" s="72" t="s">
        <v>148</v>
      </c>
      <c r="D48" s="57" t="s">
        <v>200</v>
      </c>
      <c r="E48" s="73"/>
    </row>
    <row r="49" customFormat="false" ht="27" hidden="false" customHeight="true" outlineLevel="0" collapsed="false">
      <c r="A49" s="57" t="n">
        <v>46</v>
      </c>
      <c r="B49" s="72" t="s">
        <v>149</v>
      </c>
      <c r="C49" s="72" t="s">
        <v>150</v>
      </c>
      <c r="D49" s="57" t="s">
        <v>200</v>
      </c>
      <c r="E49" s="73"/>
    </row>
    <row r="50" customFormat="false" ht="27" hidden="false" customHeight="true" outlineLevel="0" collapsed="false">
      <c r="A50" s="57" t="n">
        <v>47</v>
      </c>
      <c r="B50" s="72" t="s">
        <v>152</v>
      </c>
      <c r="C50" s="72" t="s">
        <v>153</v>
      </c>
      <c r="D50" s="57" t="s">
        <v>200</v>
      </c>
      <c r="E50" s="73"/>
    </row>
    <row r="51" customFormat="false" ht="27" hidden="false" customHeight="true" outlineLevel="0" collapsed="false">
      <c r="A51" s="57" t="n">
        <v>48</v>
      </c>
      <c r="B51" s="72" t="s">
        <v>154</v>
      </c>
      <c r="C51" s="72" t="s">
        <v>155</v>
      </c>
      <c r="D51" s="57" t="s">
        <v>200</v>
      </c>
      <c r="E51" s="73"/>
    </row>
    <row r="52" customFormat="false" ht="27" hidden="false" customHeight="true" outlineLevel="0" collapsed="false">
      <c r="A52" s="57" t="n">
        <v>49</v>
      </c>
      <c r="B52" s="72" t="s">
        <v>157</v>
      </c>
      <c r="C52" s="72" t="s">
        <v>158</v>
      </c>
      <c r="D52" s="57" t="s">
        <v>200</v>
      </c>
      <c r="E52" s="73"/>
    </row>
    <row r="53" customFormat="false" ht="14.25" hidden="false" customHeight="true" outlineLevel="0" collapsed="false">
      <c r="A53" s="57" t="n">
        <v>50</v>
      </c>
      <c r="B53" s="72" t="s">
        <v>207</v>
      </c>
      <c r="C53" s="72" t="s">
        <v>208</v>
      </c>
      <c r="D53" s="57" t="s">
        <v>200</v>
      </c>
      <c r="E53" s="73"/>
    </row>
    <row r="54" customFormat="false" ht="67.5" hidden="false" customHeight="true" outlineLevel="0" collapsed="false">
      <c r="A54" s="57" t="n">
        <v>51</v>
      </c>
      <c r="B54" s="74" t="s">
        <v>209</v>
      </c>
      <c r="C54" s="75" t="s">
        <v>210</v>
      </c>
      <c r="D54" s="57" t="s">
        <v>200</v>
      </c>
      <c r="E54" s="73"/>
    </row>
    <row r="55" customFormat="false" ht="81" hidden="false" customHeight="true" outlineLevel="0" collapsed="false">
      <c r="A55" s="57" t="n">
        <v>52</v>
      </c>
      <c r="B55" s="76" t="s">
        <v>211</v>
      </c>
      <c r="C55" s="77" t="s">
        <v>212</v>
      </c>
      <c r="D55" s="57" t="s">
        <v>200</v>
      </c>
      <c r="E55" s="73"/>
    </row>
    <row r="56" customFormat="false" ht="40.5" hidden="false" customHeight="true" outlineLevel="0" collapsed="false">
      <c r="A56" s="57" t="n">
        <v>53</v>
      </c>
      <c r="B56" s="76" t="s">
        <v>213</v>
      </c>
      <c r="C56" s="77" t="n">
        <v>20.21</v>
      </c>
      <c r="D56" s="57" t="s">
        <v>200</v>
      </c>
      <c r="E56" s="73"/>
    </row>
    <row r="57" customFormat="false" ht="40.5" hidden="false" customHeight="true" outlineLevel="0" collapsed="false">
      <c r="A57" s="57" t="n">
        <v>54</v>
      </c>
      <c r="B57" s="76" t="s">
        <v>143</v>
      </c>
      <c r="C57" s="77" t="s">
        <v>214</v>
      </c>
      <c r="D57" s="57" t="s">
        <v>200</v>
      </c>
      <c r="E57" s="73"/>
    </row>
    <row r="58" customFormat="false" ht="40.5" hidden="false" customHeight="true" outlineLevel="0" collapsed="false">
      <c r="A58" s="57" t="n">
        <v>55</v>
      </c>
      <c r="B58" s="76" t="s">
        <v>215</v>
      </c>
      <c r="C58" s="77" t="s">
        <v>216</v>
      </c>
      <c r="D58" s="57" t="s">
        <v>200</v>
      </c>
      <c r="E58" s="73"/>
    </row>
    <row r="59" customFormat="false" ht="27" hidden="false" customHeight="true" outlineLevel="0" collapsed="false">
      <c r="A59" s="57" t="n">
        <v>56</v>
      </c>
      <c r="B59" s="76" t="s">
        <v>217</v>
      </c>
      <c r="C59" s="77" t="s">
        <v>218</v>
      </c>
      <c r="D59" s="57" t="s">
        <v>200</v>
      </c>
      <c r="E59" s="73"/>
    </row>
    <row r="60" customFormat="false" ht="54" hidden="false" customHeight="true" outlineLevel="0" collapsed="false">
      <c r="A60" s="57" t="n">
        <v>57</v>
      </c>
      <c r="B60" s="76" t="s">
        <v>219</v>
      </c>
      <c r="C60" s="77" t="s">
        <v>220</v>
      </c>
      <c r="D60" s="57" t="s">
        <v>200</v>
      </c>
      <c r="E60" s="73"/>
    </row>
    <row r="61" customFormat="false" ht="40.5" hidden="false" customHeight="true" outlineLevel="0" collapsed="false">
      <c r="A61" s="57" t="n">
        <v>58</v>
      </c>
      <c r="B61" s="76" t="s">
        <v>221</v>
      </c>
      <c r="C61" s="77" t="n">
        <v>76.77</v>
      </c>
      <c r="D61" s="57" t="s">
        <v>200</v>
      </c>
      <c r="E61" s="73"/>
    </row>
    <row r="62" customFormat="false" ht="54" hidden="false" customHeight="true" outlineLevel="0" collapsed="false">
      <c r="A62" s="57" t="n">
        <v>59</v>
      </c>
      <c r="B62" s="76" t="s">
        <v>222</v>
      </c>
      <c r="C62" s="77" t="s">
        <v>223</v>
      </c>
      <c r="D62" s="57" t="s">
        <v>200</v>
      </c>
      <c r="E62" s="73"/>
    </row>
    <row r="63" customFormat="false" ht="54" hidden="false" customHeight="true" outlineLevel="0" collapsed="false">
      <c r="A63" s="57" t="n">
        <v>60</v>
      </c>
      <c r="B63" s="76" t="s">
        <v>224</v>
      </c>
      <c r="C63" s="77" t="s">
        <v>225</v>
      </c>
      <c r="D63" s="57" t="s">
        <v>200</v>
      </c>
      <c r="E63" s="73"/>
    </row>
    <row r="64" customFormat="false" ht="27" hidden="false" customHeight="true" outlineLevel="0" collapsed="false">
      <c r="A64" s="57" t="n">
        <v>61</v>
      </c>
      <c r="B64" s="76" t="s">
        <v>226</v>
      </c>
      <c r="C64" s="77" t="s">
        <v>227</v>
      </c>
      <c r="D64" s="57" t="s">
        <v>200</v>
      </c>
      <c r="E64" s="73"/>
    </row>
    <row r="65" customFormat="false" ht="54" hidden="false" customHeight="true" outlineLevel="0" collapsed="false">
      <c r="A65" s="57" t="n">
        <v>62</v>
      </c>
      <c r="B65" s="76" t="s">
        <v>228</v>
      </c>
      <c r="C65" s="77" t="s">
        <v>229</v>
      </c>
      <c r="D65" s="57" t="s">
        <v>200</v>
      </c>
      <c r="E65" s="73"/>
    </row>
    <row r="66" customFormat="false" ht="54" hidden="false" customHeight="true" outlineLevel="0" collapsed="false">
      <c r="A66" s="57" t="n">
        <v>63</v>
      </c>
      <c r="B66" s="76" t="s">
        <v>230</v>
      </c>
      <c r="C66" s="77" t="s">
        <v>231</v>
      </c>
      <c r="D66" s="57" t="s">
        <v>200</v>
      </c>
      <c r="E66" s="73"/>
    </row>
    <row r="67" customFormat="false" ht="54" hidden="false" customHeight="true" outlineLevel="0" collapsed="false">
      <c r="A67" s="57" t="n">
        <v>64</v>
      </c>
      <c r="B67" s="76" t="s">
        <v>232</v>
      </c>
      <c r="C67" s="77" t="s">
        <v>233</v>
      </c>
      <c r="D67" s="57" t="s">
        <v>200</v>
      </c>
      <c r="E67" s="73"/>
    </row>
    <row r="68" customFormat="false" ht="54" hidden="false" customHeight="true" outlineLevel="0" collapsed="false">
      <c r="A68" s="57" t="n">
        <v>65</v>
      </c>
      <c r="B68" s="76" t="s">
        <v>234</v>
      </c>
      <c r="C68" s="77" t="n">
        <v>135.136</v>
      </c>
      <c r="D68" s="57" t="s">
        <v>200</v>
      </c>
      <c r="E68" s="73"/>
    </row>
    <row r="69" customFormat="false" ht="27" hidden="false" customHeight="true" outlineLevel="0" collapsed="false">
      <c r="A69" s="57" t="n">
        <v>66</v>
      </c>
      <c r="B69" s="78" t="s">
        <v>235</v>
      </c>
      <c r="C69" s="77" t="n">
        <v>137.138</v>
      </c>
      <c r="D69" s="57" t="s">
        <v>200</v>
      </c>
      <c r="E69" s="73"/>
    </row>
    <row r="70" customFormat="false" ht="27" hidden="false" customHeight="true" outlineLevel="0" collapsed="false">
      <c r="A70" s="57" t="n">
        <v>67</v>
      </c>
      <c r="B70" s="78" t="s">
        <v>236</v>
      </c>
      <c r="C70" s="77" t="n">
        <v>140.139</v>
      </c>
      <c r="D70" s="57" t="s">
        <v>200</v>
      </c>
      <c r="E70" s="73"/>
    </row>
    <row r="71" customFormat="false" ht="27" hidden="false" customHeight="true" outlineLevel="0" collapsed="false">
      <c r="A71" s="57" t="n">
        <v>68</v>
      </c>
      <c r="B71" s="78" t="s">
        <v>237</v>
      </c>
      <c r="C71" s="77" t="n">
        <v>141.142</v>
      </c>
      <c r="D71" s="57" t="s">
        <v>200</v>
      </c>
      <c r="E71" s="73"/>
    </row>
    <row r="72" customFormat="false" ht="14.25" hidden="false" customHeight="true" outlineLevel="0" collapsed="false">
      <c r="A72" s="57" t="n">
        <v>69</v>
      </c>
      <c r="B72" s="78" t="s">
        <v>207</v>
      </c>
      <c r="C72" s="77" t="s">
        <v>238</v>
      </c>
      <c r="D72" s="57" t="s">
        <v>200</v>
      </c>
      <c r="E72" s="73"/>
    </row>
    <row r="73" customFormat="false" ht="40.5" hidden="false" customHeight="true" outlineLevel="0" collapsed="false">
      <c r="A73" s="57" t="n">
        <v>70</v>
      </c>
      <c r="B73" s="78" t="s">
        <v>239</v>
      </c>
      <c r="C73" s="77" t="s">
        <v>240</v>
      </c>
      <c r="D73" s="57" t="s">
        <v>200</v>
      </c>
      <c r="E73" s="73"/>
    </row>
    <row r="74" customFormat="false" ht="27" hidden="false" customHeight="true" outlineLevel="0" collapsed="false">
      <c r="A74" s="57" t="n">
        <v>71</v>
      </c>
      <c r="B74" s="78" t="s">
        <v>241</v>
      </c>
      <c r="C74" s="77" t="s">
        <v>242</v>
      </c>
      <c r="D74" s="57" t="s">
        <v>200</v>
      </c>
      <c r="E74" s="73"/>
    </row>
    <row r="75" customFormat="false" ht="54" hidden="false" customHeight="true" outlineLevel="0" collapsed="false">
      <c r="A75" s="57" t="n">
        <v>72</v>
      </c>
      <c r="B75" s="78" t="s">
        <v>243</v>
      </c>
      <c r="C75" s="77" t="s">
        <v>244</v>
      </c>
      <c r="D75" s="57" t="s">
        <v>200</v>
      </c>
      <c r="E75" s="73"/>
    </row>
    <row r="76" customFormat="false" ht="67.5" hidden="false" customHeight="true" outlineLevel="0" collapsed="false">
      <c r="A76" s="57" t="n">
        <v>73</v>
      </c>
      <c r="B76" s="78" t="s">
        <v>245</v>
      </c>
      <c r="C76" s="77" t="s">
        <v>246</v>
      </c>
      <c r="D76" s="57" t="s">
        <v>200</v>
      </c>
      <c r="E76" s="73"/>
    </row>
    <row r="77" customFormat="false" ht="27" hidden="false" customHeight="true" outlineLevel="0" collapsed="false">
      <c r="A77" s="57" t="n">
        <v>74</v>
      </c>
      <c r="B77" s="78" t="s">
        <v>247</v>
      </c>
      <c r="C77" s="77" t="n">
        <v>164.165</v>
      </c>
      <c r="D77" s="57" t="s">
        <v>200</v>
      </c>
      <c r="E77" s="73"/>
    </row>
    <row r="78" customFormat="false" ht="27" hidden="false" customHeight="true" outlineLevel="0" collapsed="false">
      <c r="A78" s="57" t="n">
        <v>75</v>
      </c>
      <c r="B78" s="78" t="s">
        <v>248</v>
      </c>
      <c r="C78" s="77" t="s">
        <v>249</v>
      </c>
      <c r="D78" s="57" t="s">
        <v>200</v>
      </c>
      <c r="E78" s="73"/>
    </row>
    <row r="79" customFormat="false" ht="14.25" hidden="false" customHeight="true" outlineLevel="0" collapsed="false">
      <c r="A79" s="35"/>
      <c r="B79" s="35"/>
      <c r="C79" s="32"/>
      <c r="D79" s="35"/>
      <c r="E79" s="35"/>
    </row>
    <row r="80" customFormat="false" ht="14.25" hidden="false" customHeight="true" outlineLevel="0" collapsed="false">
      <c r="A80" s="35"/>
      <c r="B80" s="35"/>
      <c r="C80" s="32"/>
      <c r="D80" s="35"/>
      <c r="E80" s="35"/>
    </row>
    <row r="81" customFormat="false" ht="14.25" hidden="false" customHeight="true" outlineLevel="0" collapsed="false">
      <c r="A81" s="35"/>
      <c r="B81" s="35"/>
      <c r="C81" s="32"/>
      <c r="D81" s="35"/>
      <c r="E81" s="35"/>
    </row>
    <row r="82" customFormat="false" ht="14.25" hidden="false" customHeight="true" outlineLevel="0" collapsed="false">
      <c r="A82" s="35"/>
      <c r="B82" s="35"/>
      <c r="C82" s="32"/>
      <c r="D82" s="35"/>
      <c r="E82" s="35"/>
    </row>
    <row r="83" customFormat="false" ht="14.25" hidden="false" customHeight="true" outlineLevel="0" collapsed="false">
      <c r="A83" s="48" t="s">
        <v>192</v>
      </c>
      <c r="B83" s="35"/>
      <c r="C83" s="35"/>
      <c r="D83" s="35"/>
      <c r="E83" s="35"/>
    </row>
    <row r="84" customFormat="false" ht="24.75" hidden="false" customHeight="true" outlineLevel="0" collapsed="false">
      <c r="A84" s="79" t="s">
        <v>193</v>
      </c>
      <c r="B84" s="79"/>
      <c r="C84" s="79"/>
      <c r="D84" s="80" t="s">
        <v>194</v>
      </c>
      <c r="E84" s="80"/>
    </row>
    <row r="85" customFormat="false" ht="14.25" hidden="false" customHeight="true" outlineLevel="0" collapsed="false">
      <c r="A85" s="35"/>
      <c r="B85" s="81"/>
      <c r="C85" s="35"/>
      <c r="D85" s="35"/>
      <c r="E85" s="48"/>
    </row>
    <row r="86" customFormat="false" ht="14.25" hidden="false" customHeight="true" outlineLevel="0" collapsed="false">
      <c r="A86" s="82"/>
      <c r="B86" s="48"/>
      <c r="C86" s="35"/>
      <c r="D86" s="35"/>
      <c r="E86" s="48"/>
    </row>
    <row r="87" customFormat="false" ht="14.25" hidden="false" customHeight="true" outlineLevel="0" collapsed="false">
      <c r="A87" s="30" t="s">
        <v>195</v>
      </c>
      <c r="B87" s="35"/>
      <c r="C87" s="35"/>
      <c r="D87" s="35"/>
      <c r="E87" s="35"/>
    </row>
    <row r="88" customFormat="false" ht="15.75" hidden="false" customHeight="true" outlineLevel="0" collapsed="false">
      <c r="A88" s="83" t="s">
        <v>196</v>
      </c>
      <c r="B88" s="83"/>
      <c r="C88" s="83"/>
      <c r="D88" s="50" t="s">
        <v>194</v>
      </c>
      <c r="E88" s="50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H18:H19 A1"/>
    </sheetView>
  </sheetViews>
  <sheetFormatPr defaultColWidth="8.85546875" defaultRowHeight="14.25" zeroHeight="false" outlineLevelRow="0" outlineLevelCol="0"/>
  <cols>
    <col collapsed="false" customWidth="true" hidden="false" outlineLevel="0" max="1" min="1" style="1" width="14.02"/>
    <col collapsed="false" customWidth="false" hidden="false" outlineLevel="0" max="1024" min="2" style="1" width="8.86"/>
  </cols>
  <sheetData>
    <row r="1" customFormat="false" ht="14.25" hidden="false" customHeight="false" outlineLevel="0" collapsed="false">
      <c r="A1" s="84"/>
      <c r="B1" s="84"/>
      <c r="C1" s="84"/>
      <c r="D1" s="84"/>
      <c r="E1" s="84"/>
      <c r="F1" s="84"/>
      <c r="G1" s="84"/>
      <c r="H1" s="84"/>
    </row>
    <row r="2" customFormat="false" ht="14.25" hidden="false" customHeight="false" outlineLevel="0" collapsed="false">
      <c r="A2" s="85" t="s">
        <v>250</v>
      </c>
      <c r="B2" s="85"/>
      <c r="C2" s="85"/>
      <c r="D2" s="85"/>
      <c r="E2" s="85"/>
      <c r="F2" s="85"/>
      <c r="G2" s="85"/>
      <c r="H2" s="85"/>
    </row>
    <row r="3" customFormat="false" ht="14.25" hidden="false" customHeight="false" outlineLevel="0" collapsed="false">
      <c r="A3" s="84"/>
      <c r="B3" s="84"/>
      <c r="C3" s="84"/>
      <c r="D3" s="84"/>
      <c r="E3" s="84"/>
      <c r="F3" s="84"/>
      <c r="G3" s="84"/>
      <c r="H3" s="84"/>
    </row>
    <row r="4" customFormat="false" ht="14.25" hidden="false" customHeight="false" outlineLevel="0" collapsed="false">
      <c r="A4" s="84"/>
      <c r="B4" s="84"/>
      <c r="C4" s="84"/>
      <c r="D4" s="84"/>
      <c r="E4" s="84"/>
      <c r="F4" s="84"/>
      <c r="G4" s="84"/>
      <c r="H4" s="84"/>
    </row>
    <row r="5" customFormat="false" ht="14.25" hidden="false" customHeight="false" outlineLevel="0" collapsed="false">
      <c r="A5" s="84"/>
      <c r="B5" s="84"/>
      <c r="C5" s="84"/>
      <c r="D5" s="84"/>
      <c r="E5" s="84"/>
      <c r="F5" s="84"/>
      <c r="G5" s="84"/>
      <c r="H5" s="84"/>
    </row>
    <row r="6" customFormat="false" ht="14.25" hidden="false" customHeight="false" outlineLevel="0" collapsed="false">
      <c r="A6" s="84"/>
      <c r="B6" s="84"/>
      <c r="C6" s="84"/>
      <c r="D6" s="84"/>
      <c r="E6" s="84"/>
      <c r="F6" s="84"/>
      <c r="G6" s="84"/>
      <c r="H6" s="84"/>
    </row>
    <row r="7" customFormat="false" ht="14.25" hidden="false" customHeight="false" outlineLevel="0" collapsed="false">
      <c r="A7" s="84"/>
      <c r="B7" s="84"/>
      <c r="C7" s="84"/>
      <c r="D7" s="84"/>
      <c r="E7" s="84"/>
      <c r="F7" s="84"/>
      <c r="G7" s="84"/>
      <c r="H7" s="84"/>
    </row>
    <row r="8" customFormat="false" ht="13.8" hidden="false" customHeight="false" outlineLevel="0" collapsed="false">
      <c r="A8" s="86" t="s">
        <v>251</v>
      </c>
      <c r="B8" s="86"/>
      <c r="C8" s="86"/>
      <c r="D8" s="86"/>
      <c r="E8" s="86"/>
      <c r="F8" s="86"/>
      <c r="G8" s="86"/>
      <c r="H8" s="86"/>
    </row>
    <row r="9" customFormat="false" ht="14.25" hidden="false" customHeight="false" outlineLevel="0" collapsed="false">
      <c r="A9" s="84"/>
      <c r="B9" s="84"/>
      <c r="C9" s="84"/>
      <c r="D9" s="84"/>
      <c r="E9" s="84"/>
      <c r="F9" s="84"/>
      <c r="G9" s="84"/>
      <c r="H9" s="84"/>
    </row>
    <row r="10" customFormat="false" ht="14.25" hidden="false" customHeight="false" outlineLevel="0" collapsed="false">
      <c r="A10" s="84"/>
      <c r="B10" s="84"/>
      <c r="C10" s="84"/>
      <c r="D10" s="84"/>
      <c r="E10" s="84"/>
      <c r="F10" s="84"/>
      <c r="G10" s="84"/>
      <c r="H10" s="84"/>
    </row>
    <row r="11" customFormat="false" ht="14.25" hidden="false" customHeight="false" outlineLevel="0" collapsed="false">
      <c r="A11" s="84"/>
      <c r="B11" s="84"/>
      <c r="C11" s="84"/>
      <c r="D11" s="84"/>
      <c r="E11" s="84"/>
      <c r="F11" s="84"/>
      <c r="G11" s="84"/>
      <c r="H11" s="84"/>
    </row>
    <row r="12" customFormat="false" ht="14.25" hidden="false" customHeight="false" outlineLevel="0" collapsed="false">
      <c r="A12" s="84"/>
      <c r="B12" s="84"/>
      <c r="C12" s="84"/>
      <c r="D12" s="84"/>
      <c r="E12" s="84"/>
      <c r="F12" s="84"/>
      <c r="G12" s="84"/>
      <c r="H12" s="84"/>
    </row>
    <row r="13" customFormat="false" ht="14.25" hidden="false" customHeight="false" outlineLevel="0" collapsed="false">
      <c r="A13" s="84"/>
      <c r="B13" s="84"/>
      <c r="C13" s="84"/>
      <c r="D13" s="84"/>
      <c r="E13" s="84"/>
      <c r="F13" s="84"/>
      <c r="G13" s="84"/>
      <c r="H13" s="84"/>
    </row>
    <row r="14" customFormat="false" ht="14.25" hidden="false" customHeight="false" outlineLevel="0" collapsed="false">
      <c r="A14" s="84" t="s">
        <v>252</v>
      </c>
      <c r="B14" s="87" t="s">
        <v>253</v>
      </c>
      <c r="C14" s="87"/>
      <c r="D14" s="87"/>
      <c r="E14" s="87"/>
      <c r="F14" s="87"/>
      <c r="G14" s="87"/>
      <c r="H14" s="84"/>
    </row>
    <row r="15" customFormat="false" ht="14.25" hidden="false" customHeight="false" outlineLevel="0" collapsed="false">
      <c r="A15" s="84" t="s">
        <v>254</v>
      </c>
      <c r="B15" s="87" t="s">
        <v>8</v>
      </c>
      <c r="C15" s="87"/>
      <c r="D15" s="87"/>
      <c r="E15" s="87"/>
      <c r="F15" s="87"/>
      <c r="G15" s="87"/>
      <c r="H15" s="84"/>
    </row>
    <row r="16" customFormat="false" ht="14.25" hidden="false" customHeight="false" outlineLevel="0" collapsed="false">
      <c r="A16" s="84" t="s">
        <v>255</v>
      </c>
      <c r="B16" s="87" t="s">
        <v>256</v>
      </c>
      <c r="C16" s="87"/>
      <c r="D16" s="87"/>
      <c r="E16" s="87"/>
      <c r="F16" s="87"/>
      <c r="G16" s="87"/>
      <c r="H16" s="84"/>
    </row>
    <row r="17" customFormat="false" ht="14.25" hidden="false" customHeight="false" outlineLevel="0" collapsed="false">
      <c r="A17" s="84"/>
      <c r="B17" s="84"/>
      <c r="C17" s="84"/>
      <c r="D17" s="84"/>
      <c r="E17" s="84"/>
      <c r="F17" s="84"/>
      <c r="G17" s="84"/>
      <c r="H17" s="84"/>
    </row>
    <row r="18" customFormat="false" ht="14.25" hidden="false" customHeight="false" outlineLevel="0" collapsed="false">
      <c r="A18" s="84"/>
      <c r="B18" s="84"/>
      <c r="C18" s="84"/>
      <c r="D18" s="84"/>
      <c r="E18" s="84"/>
      <c r="F18" s="84"/>
      <c r="G18" s="84"/>
      <c r="H18" s="84"/>
    </row>
    <row r="19" customFormat="false" ht="14.25" hidden="false" customHeight="false" outlineLevel="0" collapsed="false">
      <c r="A19" s="84"/>
      <c r="B19" s="84"/>
      <c r="C19" s="84"/>
      <c r="D19" s="84"/>
      <c r="E19" s="84"/>
      <c r="F19" s="84"/>
      <c r="G19" s="84"/>
      <c r="H19" s="84"/>
    </row>
    <row r="20" customFormat="false" ht="14.25" hidden="false" customHeight="false" outlineLevel="0" collapsed="false">
      <c r="A20" s="84"/>
      <c r="B20" s="84"/>
      <c r="C20" s="84"/>
      <c r="D20" s="84"/>
      <c r="E20" s="84"/>
      <c r="F20" s="84"/>
      <c r="G20" s="84"/>
      <c r="H20" s="84"/>
    </row>
    <row r="21" customFormat="false" ht="14.25" hidden="false" customHeight="false" outlineLevel="0" collapsed="false">
      <c r="A21" s="84"/>
      <c r="B21" s="84"/>
      <c r="C21" s="84"/>
      <c r="D21" s="84"/>
      <c r="E21" s="84"/>
      <c r="F21" s="84"/>
      <c r="G21" s="84"/>
      <c r="H21" s="84"/>
    </row>
    <row r="22" customFormat="false" ht="14.25" hidden="false" customHeight="false" outlineLevel="0" collapsed="false">
      <c r="A22" s="84" t="s">
        <v>192</v>
      </c>
      <c r="B22" s="84"/>
      <c r="C22" s="84"/>
      <c r="D22" s="84"/>
      <c r="E22" s="84"/>
      <c r="F22" s="84"/>
      <c r="G22" s="84"/>
      <c r="H22" s="84"/>
    </row>
    <row r="23" customFormat="false" ht="13.8" hidden="false" customHeight="false" outlineLevel="0" collapsed="false">
      <c r="A23" s="88" t="s">
        <v>257</v>
      </c>
      <c r="B23" s="88"/>
      <c r="C23" s="88"/>
      <c r="D23" s="88"/>
      <c r="E23" s="88"/>
      <c r="F23" s="88"/>
      <c r="G23" s="88"/>
      <c r="H23" s="88"/>
    </row>
    <row r="24" customFormat="false" ht="13.8" hidden="false" customHeight="false" outlineLevel="0" collapsed="false">
      <c r="A24" s="89" t="s">
        <v>253</v>
      </c>
      <c r="B24" s="84"/>
      <c r="C24" s="84"/>
      <c r="D24" s="84"/>
      <c r="E24" s="89" t="s">
        <v>258</v>
      </c>
      <c r="F24" s="84"/>
      <c r="G24" s="84"/>
      <c r="H24" s="84"/>
    </row>
    <row r="25" customFormat="false" ht="14.25" hidden="false" customHeight="false" outlineLevel="0" collapsed="false">
      <c r="A25" s="84"/>
      <c r="B25" s="84"/>
      <c r="C25" s="84"/>
      <c r="D25" s="84"/>
      <c r="E25" s="84"/>
      <c r="F25" s="84"/>
      <c r="G25" s="84"/>
      <c r="H25" s="84"/>
    </row>
    <row r="26" customFormat="false" ht="14.25" hidden="false" customHeight="false" outlineLevel="0" collapsed="false">
      <c r="A26" s="84"/>
      <c r="B26" s="84"/>
      <c r="C26" s="84"/>
      <c r="D26" s="84"/>
      <c r="E26" s="84"/>
      <c r="F26" s="84"/>
      <c r="G26" s="84"/>
      <c r="H26" s="84"/>
    </row>
    <row r="27" customFormat="false" ht="14.25" hidden="false" customHeight="false" outlineLevel="0" collapsed="false">
      <c r="A27" s="84"/>
      <c r="B27" s="84"/>
      <c r="C27" s="84"/>
      <c r="D27" s="84"/>
      <c r="E27" s="84"/>
      <c r="F27" s="84"/>
      <c r="G27" s="84"/>
      <c r="H27" s="84"/>
    </row>
    <row r="28" customFormat="false" ht="14.25" hidden="false" customHeight="false" outlineLevel="0" collapsed="false">
      <c r="A28" s="84" t="s">
        <v>195</v>
      </c>
      <c r="B28" s="84"/>
      <c r="C28" s="84"/>
      <c r="D28" s="84"/>
      <c r="E28" s="84"/>
      <c r="F28" s="84"/>
      <c r="G28" s="84"/>
      <c r="H28" s="84"/>
    </row>
    <row r="29" customFormat="false" ht="13.8" hidden="false" customHeight="false" outlineLevel="0" collapsed="false">
      <c r="A29" s="89" t="s">
        <v>259</v>
      </c>
      <c r="B29" s="84"/>
      <c r="C29" s="84"/>
      <c r="D29" s="84"/>
      <c r="E29" s="89" t="s">
        <v>260</v>
      </c>
      <c r="F29" s="84"/>
      <c r="G29" s="84"/>
      <c r="H29" s="84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H18:H19 A1"/>
    </sheetView>
  </sheetViews>
  <sheetFormatPr defaultColWidth="10.453125" defaultRowHeight="14.25" zeroHeight="false" outlineLevelRow="0" outlineLevelCol="0"/>
  <cols>
    <col collapsed="false" customWidth="true" hidden="false" outlineLevel="0" max="1" min="1" style="1" width="5.54"/>
    <col collapsed="false" customWidth="true" hidden="false" outlineLevel="0" max="2" min="2" style="1" width="16.73"/>
    <col collapsed="false" customWidth="false" hidden="false" outlineLevel="0" max="3" min="3" style="1" width="10.46"/>
    <col collapsed="false" customWidth="true" hidden="false" outlineLevel="0" max="4" min="4" style="1" width="13.16"/>
    <col collapsed="false" customWidth="true" hidden="false" outlineLevel="0" max="5" min="5" style="1" width="14.27"/>
    <col collapsed="false" customWidth="false" hidden="false" outlineLevel="0" max="6" min="6" style="1" width="10.46"/>
    <col collapsed="false" customWidth="true" hidden="false" outlineLevel="0" max="7" min="7" style="1" width="15"/>
    <col collapsed="false" customWidth="false" hidden="false" outlineLevel="0" max="8" min="8" style="1" width="10.46"/>
    <col collapsed="false" customWidth="true" hidden="false" outlineLevel="0" max="9" min="9" style="1" width="7.87"/>
    <col collapsed="false" customWidth="false" hidden="false" outlineLevel="0" max="1024" min="10" style="1" width="10.46"/>
  </cols>
  <sheetData>
    <row r="1" customFormat="false" ht="69" hidden="false" customHeight="true" outlineLevel="0" collapsed="false">
      <c r="A1" s="2" t="s">
        <v>0</v>
      </c>
      <c r="B1" s="2"/>
      <c r="C1" s="2"/>
      <c r="D1" s="2"/>
      <c r="E1" s="23" t="s">
        <v>261</v>
      </c>
      <c r="F1" s="23"/>
      <c r="G1" s="23"/>
      <c r="H1" s="2" t="s">
        <v>262</v>
      </c>
      <c r="I1" s="2"/>
      <c r="J1" s="2" t="s">
        <v>263</v>
      </c>
      <c r="K1" s="2"/>
      <c r="L1" s="5" t="s">
        <v>264</v>
      </c>
    </row>
    <row r="2" customFormat="false" ht="12.75" hidden="false" customHeight="true" outlineLevel="0" collapsed="false">
      <c r="A2" s="2" t="s">
        <v>3</v>
      </c>
      <c r="B2" s="2"/>
      <c r="C2" s="7" t="n">
        <v>89379676209</v>
      </c>
      <c r="D2" s="7"/>
      <c r="E2" s="7" t="s">
        <v>4</v>
      </c>
      <c r="F2" s="7"/>
      <c r="G2" s="7"/>
      <c r="H2" s="2"/>
      <c r="I2" s="2"/>
      <c r="J2" s="2"/>
      <c r="K2" s="2"/>
      <c r="L2" s="7" t="s">
        <v>265</v>
      </c>
    </row>
    <row r="3" customFormat="false" ht="12.75" hidden="false" customHeight="true" outlineLevel="0" collapsed="false">
      <c r="A3" s="2" t="s">
        <v>5</v>
      </c>
      <c r="B3" s="2"/>
      <c r="C3" s="7" t="s">
        <v>6</v>
      </c>
      <c r="D3" s="7"/>
      <c r="E3" s="7"/>
      <c r="F3" s="7"/>
      <c r="G3" s="7"/>
      <c r="H3" s="2" t="s">
        <v>266</v>
      </c>
      <c r="I3" s="2"/>
      <c r="J3" s="7" t="s">
        <v>55</v>
      </c>
      <c r="K3" s="7"/>
      <c r="L3" s="7"/>
    </row>
    <row r="4" customFormat="false" ht="27" hidden="false" customHeight="true" outlineLevel="0" collapsed="false">
      <c r="A4" s="2" t="s">
        <v>7</v>
      </c>
      <c r="B4" s="2"/>
      <c r="C4" s="7" t="s">
        <v>8</v>
      </c>
      <c r="D4" s="7"/>
      <c r="E4" s="7"/>
      <c r="F4" s="7"/>
      <c r="G4" s="7"/>
      <c r="H4" s="7"/>
      <c r="I4" s="7"/>
      <c r="J4" s="7"/>
      <c r="K4" s="7"/>
      <c r="L4" s="7"/>
    </row>
    <row r="5" customFormat="false" ht="31.5" hidden="false" customHeight="true" outlineLevel="0" collapsed="false">
      <c r="A5" s="2" t="s">
        <v>267</v>
      </c>
      <c r="B5" s="2"/>
      <c r="C5" s="7" t="s">
        <v>256</v>
      </c>
      <c r="D5" s="7"/>
      <c r="E5" s="5" t="s">
        <v>268</v>
      </c>
      <c r="F5" s="2" t="s">
        <v>269</v>
      </c>
      <c r="G5" s="5" t="s">
        <v>270</v>
      </c>
      <c r="H5" s="7"/>
      <c r="I5" s="7"/>
      <c r="J5" s="7"/>
      <c r="K5" s="7"/>
      <c r="L5" s="7"/>
    </row>
    <row r="6" customFormat="false" ht="54" hidden="false" customHeight="true" outlineLevel="0" collapsed="false">
      <c r="A6" s="90" t="s">
        <v>271</v>
      </c>
      <c r="B6" s="90" t="s">
        <v>10</v>
      </c>
      <c r="C6" s="90" t="s">
        <v>272</v>
      </c>
      <c r="D6" s="90" t="s">
        <v>273</v>
      </c>
      <c r="E6" s="90" t="s">
        <v>274</v>
      </c>
      <c r="F6" s="90"/>
      <c r="G6" s="91" t="s">
        <v>275</v>
      </c>
      <c r="H6" s="91"/>
      <c r="I6" s="91" t="s">
        <v>276</v>
      </c>
      <c r="J6" s="91"/>
      <c r="K6" s="92" t="s">
        <v>277</v>
      </c>
      <c r="L6" s="92"/>
    </row>
    <row r="7" customFormat="false" ht="84" hidden="false" customHeight="true" outlineLevel="0" collapsed="false">
      <c r="A7" s="93" t="n">
        <v>1</v>
      </c>
      <c r="B7" s="2" t="s">
        <v>278</v>
      </c>
      <c r="C7" s="9" t="s">
        <v>279</v>
      </c>
      <c r="D7" s="9" t="s">
        <v>280</v>
      </c>
      <c r="E7" s="12" t="s">
        <v>281</v>
      </c>
      <c r="F7" s="12"/>
      <c r="G7" s="9" t="s">
        <v>282</v>
      </c>
      <c r="H7" s="9"/>
      <c r="I7" s="94" t="s">
        <v>283</v>
      </c>
      <c r="J7" s="94"/>
      <c r="K7" s="11"/>
      <c r="L7" s="11"/>
    </row>
    <row r="8" customFormat="false" ht="68.25" hidden="true" customHeight="true" outlineLevel="0" collapsed="false">
      <c r="A8" s="93" t="n">
        <v>2</v>
      </c>
      <c r="B8" s="2" t="s">
        <v>34</v>
      </c>
      <c r="C8" s="95" t="s">
        <v>279</v>
      </c>
      <c r="D8" s="9" t="s">
        <v>32</v>
      </c>
      <c r="E8" s="96" t="s">
        <v>284</v>
      </c>
      <c r="F8" s="96"/>
      <c r="G8" s="9" t="s">
        <v>33</v>
      </c>
      <c r="H8" s="9"/>
      <c r="I8" s="97" t="s">
        <v>285</v>
      </c>
      <c r="J8" s="97"/>
      <c r="K8" s="11"/>
      <c r="L8" s="11"/>
    </row>
    <row r="9" customFormat="false" ht="67.5" hidden="false" customHeight="true" outlineLevel="0" collapsed="false">
      <c r="A9" s="98" t="n">
        <v>2</v>
      </c>
      <c r="B9" s="99" t="s">
        <v>286</v>
      </c>
      <c r="C9" s="9" t="s">
        <v>287</v>
      </c>
      <c r="D9" s="9" t="s">
        <v>288</v>
      </c>
      <c r="E9" s="9" t="s">
        <v>289</v>
      </c>
      <c r="F9" s="9"/>
      <c r="G9" s="9" t="s">
        <v>33</v>
      </c>
      <c r="H9" s="9"/>
      <c r="I9" s="94" t="s">
        <v>290</v>
      </c>
      <c r="J9" s="94"/>
      <c r="K9" s="9"/>
      <c r="L9" s="9"/>
    </row>
    <row r="10" customFormat="false" ht="39" hidden="false" customHeight="true" outlineLevel="0" collapsed="false">
      <c r="A10" s="98" t="n">
        <v>3</v>
      </c>
      <c r="B10" s="100" t="s">
        <v>291</v>
      </c>
      <c r="C10" s="9" t="s">
        <v>292</v>
      </c>
      <c r="D10" s="9" t="s">
        <v>288</v>
      </c>
      <c r="E10" s="9" t="s">
        <v>289</v>
      </c>
      <c r="F10" s="9"/>
      <c r="G10" s="9" t="s">
        <v>33</v>
      </c>
      <c r="H10" s="9"/>
      <c r="I10" s="97" t="s">
        <v>75</v>
      </c>
      <c r="J10" s="97"/>
      <c r="K10" s="9"/>
      <c r="L10" s="9"/>
    </row>
    <row r="11" customFormat="false" ht="28.5" hidden="false" customHeight="true" outlineLevel="0" collapsed="false">
      <c r="A11" s="98" t="n">
        <v>4</v>
      </c>
      <c r="B11" s="100" t="s">
        <v>293</v>
      </c>
      <c r="C11" s="9" t="s">
        <v>75</v>
      </c>
      <c r="D11" s="9" t="s">
        <v>75</v>
      </c>
      <c r="E11" s="9" t="s">
        <v>294</v>
      </c>
      <c r="F11" s="9"/>
      <c r="G11" s="9" t="s">
        <v>295</v>
      </c>
      <c r="H11" s="9"/>
      <c r="I11" s="97" t="s">
        <v>75</v>
      </c>
      <c r="J11" s="97"/>
      <c r="K11" s="9"/>
      <c r="L11" s="9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H18:H19 A1"/>
    </sheetView>
  </sheetViews>
  <sheetFormatPr defaultColWidth="10.453125" defaultRowHeight="14.25" zeroHeight="false" outlineLevelRow="0" outlineLevelCol="0"/>
  <cols>
    <col collapsed="false" customWidth="true" hidden="false" outlineLevel="0" max="1" min="1" style="101" width="11.19"/>
    <col collapsed="false" customWidth="true" hidden="false" outlineLevel="0" max="2" min="2" style="102" width="18.21"/>
    <col collapsed="false" customWidth="true" hidden="false" outlineLevel="0" max="3" min="3" style="102" width="10.72"/>
    <col collapsed="false" customWidth="true" hidden="false" outlineLevel="0" max="4" min="4" style="1" width="8"/>
    <col collapsed="false" customWidth="true" hidden="false" outlineLevel="0" max="5" min="5" style="102" width="12.67"/>
    <col collapsed="false" customWidth="true" hidden="false" outlineLevel="0" max="6" min="6" style="102" width="11.92"/>
    <col collapsed="false" customWidth="true" hidden="false" outlineLevel="0" max="7" min="7" style="1" width="13.16"/>
    <col collapsed="false" customWidth="true" hidden="false" outlineLevel="0" max="8" min="8" style="1" width="9.35"/>
    <col collapsed="false" customWidth="true" hidden="false" outlineLevel="0" max="9" min="9" style="1" width="7.52"/>
    <col collapsed="false" customWidth="true" hidden="false" outlineLevel="0" max="10" min="10" style="103" width="16.12"/>
    <col collapsed="false" customWidth="true" hidden="false" outlineLevel="0" max="11" min="11" style="1" width="14.15"/>
    <col collapsed="false" customWidth="false" hidden="false" outlineLevel="0" max="1024" min="12" style="1" width="10.46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104" t="s">
        <v>1</v>
      </c>
      <c r="F1" s="104"/>
      <c r="G1" s="104"/>
      <c r="H1" s="2" t="s">
        <v>262</v>
      </c>
      <c r="I1" s="2"/>
      <c r="J1" s="2" t="s">
        <v>263</v>
      </c>
      <c r="K1" s="5" t="s">
        <v>264</v>
      </c>
    </row>
    <row r="2" customFormat="false" ht="21" hidden="false" customHeight="true" outlineLevel="0" collapsed="false">
      <c r="A2" s="2" t="s">
        <v>3</v>
      </c>
      <c r="B2" s="2"/>
      <c r="C2" s="105" t="n">
        <v>89379676209</v>
      </c>
      <c r="D2" s="105"/>
      <c r="E2" s="77" t="s">
        <v>4</v>
      </c>
      <c r="F2" s="77"/>
      <c r="G2" s="77"/>
      <c r="H2" s="2"/>
      <c r="I2" s="2"/>
      <c r="J2" s="2"/>
      <c r="K2" s="7" t="s">
        <v>265</v>
      </c>
    </row>
    <row r="3" customFormat="false" ht="12.75" hidden="false" customHeight="true" outlineLevel="0" collapsed="false">
      <c r="A3" s="2" t="s">
        <v>5</v>
      </c>
      <c r="B3" s="2"/>
      <c r="C3" s="105" t="s">
        <v>6</v>
      </c>
      <c r="D3" s="105"/>
      <c r="E3" s="77"/>
      <c r="F3" s="77"/>
      <c r="G3" s="77"/>
      <c r="H3" s="2" t="s">
        <v>266</v>
      </c>
      <c r="I3" s="2"/>
      <c r="J3" s="5" t="s">
        <v>55</v>
      </c>
      <c r="K3" s="7"/>
    </row>
    <row r="4" customFormat="false" ht="33.75" hidden="false" customHeight="true" outlineLevel="0" collapsed="false">
      <c r="A4" s="2" t="s">
        <v>7</v>
      </c>
      <c r="B4" s="2"/>
      <c r="C4" s="105" t="s">
        <v>8</v>
      </c>
      <c r="D4" s="105"/>
      <c r="E4" s="77"/>
      <c r="F4" s="77"/>
      <c r="G4" s="77"/>
      <c r="H4" s="105"/>
      <c r="I4" s="105"/>
      <c r="J4" s="105"/>
      <c r="K4" s="7"/>
    </row>
    <row r="5" customFormat="false" ht="44.25" hidden="false" customHeight="true" outlineLevel="0" collapsed="false">
      <c r="A5" s="2" t="s">
        <v>267</v>
      </c>
      <c r="B5" s="2"/>
      <c r="C5" s="105" t="s">
        <v>256</v>
      </c>
      <c r="D5" s="105"/>
      <c r="E5" s="106" t="s">
        <v>268</v>
      </c>
      <c r="F5" s="107" t="s">
        <v>269</v>
      </c>
      <c r="G5" s="106" t="s">
        <v>270</v>
      </c>
      <c r="H5" s="105"/>
      <c r="I5" s="105"/>
      <c r="J5" s="105"/>
      <c r="K5" s="105"/>
    </row>
    <row r="6" customFormat="false" ht="46.5" hidden="false" customHeight="true" outlineLevel="0" collapsed="false">
      <c r="A6" s="108" t="s">
        <v>9</v>
      </c>
      <c r="B6" s="108" t="s">
        <v>10</v>
      </c>
      <c r="C6" s="108" t="s">
        <v>296</v>
      </c>
      <c r="D6" s="108" t="s">
        <v>12</v>
      </c>
      <c r="E6" s="108" t="s">
        <v>297</v>
      </c>
      <c r="F6" s="109" t="s">
        <v>298</v>
      </c>
      <c r="G6" s="109" t="s">
        <v>299</v>
      </c>
      <c r="H6" s="108" t="s">
        <v>300</v>
      </c>
      <c r="I6" s="108" t="s">
        <v>300</v>
      </c>
      <c r="J6" s="110" t="s">
        <v>17</v>
      </c>
      <c r="K6" s="108" t="s">
        <v>18</v>
      </c>
    </row>
    <row r="7" customFormat="false" ht="54" hidden="false" customHeight="true" outlineLevel="0" collapsed="false">
      <c r="A7" s="108"/>
      <c r="B7" s="108"/>
      <c r="C7" s="108"/>
      <c r="D7" s="108"/>
      <c r="E7" s="108"/>
      <c r="F7" s="109"/>
      <c r="G7" s="109"/>
      <c r="H7" s="108" t="s">
        <v>19</v>
      </c>
      <c r="I7" s="111" t="s">
        <v>301</v>
      </c>
      <c r="J7" s="110"/>
      <c r="K7" s="110"/>
    </row>
    <row r="8" customFormat="false" ht="64.9" hidden="false" customHeight="false" outlineLevel="0" collapsed="false">
      <c r="A8" s="112" t="n">
        <v>45243</v>
      </c>
      <c r="B8" s="5" t="s">
        <v>302</v>
      </c>
      <c r="C8" s="9" t="s">
        <v>303</v>
      </c>
      <c r="D8" s="5" t="n">
        <v>42</v>
      </c>
      <c r="E8" s="10" t="s">
        <v>304</v>
      </c>
      <c r="F8" s="78" t="s">
        <v>280</v>
      </c>
      <c r="G8" s="113" t="e">
        <f aca="false">#REF!</f>
        <v>#REF!</v>
      </c>
      <c r="H8" s="5" t="s">
        <v>305</v>
      </c>
      <c r="I8" s="114" t="s">
        <v>306</v>
      </c>
      <c r="J8" s="5" t="s">
        <v>33</v>
      </c>
      <c r="K8" s="5" t="s">
        <v>55</v>
      </c>
    </row>
    <row r="9" customFormat="false" ht="39.75" hidden="false" customHeight="true" outlineLevel="0" collapsed="false">
      <c r="A9" s="112" t="n">
        <v>45238</v>
      </c>
      <c r="B9" s="10" t="s">
        <v>34</v>
      </c>
      <c r="C9" s="115" t="s">
        <v>29</v>
      </c>
      <c r="D9" s="10" t="n">
        <v>7021</v>
      </c>
      <c r="E9" s="10" t="s">
        <v>35</v>
      </c>
      <c r="F9" s="115" t="s">
        <v>32</v>
      </c>
      <c r="G9" s="113" t="e">
        <f aca="false">#REF!</f>
        <v>#REF!</v>
      </c>
      <c r="H9" s="10" t="s">
        <v>38</v>
      </c>
      <c r="I9" s="116" t="s">
        <v>307</v>
      </c>
      <c r="J9" s="10" t="s">
        <v>33</v>
      </c>
      <c r="K9" s="10" t="s">
        <v>55</v>
      </c>
    </row>
    <row r="10" customFormat="false" ht="27.85" hidden="false" customHeight="false" outlineLevel="0" collapsed="false">
      <c r="A10" s="112" t="n">
        <v>45239</v>
      </c>
      <c r="B10" s="10" t="s">
        <v>34</v>
      </c>
      <c r="C10" s="115" t="s">
        <v>29</v>
      </c>
      <c r="D10" s="10" t="n">
        <v>7021</v>
      </c>
      <c r="E10" s="10" t="s">
        <v>35</v>
      </c>
      <c r="F10" s="115" t="s">
        <v>32</v>
      </c>
      <c r="G10" s="113" t="e">
        <f aca="false">#REF!</f>
        <v>#REF!</v>
      </c>
      <c r="H10" s="10" t="s">
        <v>39</v>
      </c>
      <c r="I10" s="116" t="s">
        <v>308</v>
      </c>
      <c r="J10" s="10" t="s">
        <v>33</v>
      </c>
      <c r="K10" s="10" t="s">
        <v>55</v>
      </c>
    </row>
    <row r="11" customFormat="false" ht="59.7" hidden="false" customHeight="true" outlineLevel="0" collapsed="false">
      <c r="A11" s="112" t="n">
        <v>45257</v>
      </c>
      <c r="B11" s="5" t="s">
        <v>302</v>
      </c>
      <c r="C11" s="9" t="s">
        <v>303</v>
      </c>
      <c r="D11" s="5" t="n">
        <v>42</v>
      </c>
      <c r="E11" s="10" t="s">
        <v>304</v>
      </c>
      <c r="F11" s="78" t="s">
        <v>280</v>
      </c>
      <c r="G11" s="113" t="e">
        <f aca="false">#REF!</f>
        <v>#REF!</v>
      </c>
      <c r="H11" s="5" t="s">
        <v>305</v>
      </c>
      <c r="I11" s="114" t="s">
        <v>306</v>
      </c>
      <c r="J11" s="5" t="s">
        <v>33</v>
      </c>
      <c r="K11" s="5" t="s">
        <v>55</v>
      </c>
    </row>
    <row r="12" customFormat="false" ht="26.85" hidden="false" customHeight="false" outlineLevel="0" collapsed="false">
      <c r="A12" s="112" t="n">
        <v>45252</v>
      </c>
      <c r="B12" s="10" t="s">
        <v>34</v>
      </c>
      <c r="C12" s="115" t="s">
        <v>29</v>
      </c>
      <c r="D12" s="10" t="n">
        <v>7021</v>
      </c>
      <c r="E12" s="10" t="s">
        <v>35</v>
      </c>
      <c r="F12" s="115" t="s">
        <v>32</v>
      </c>
      <c r="G12" s="113" t="e">
        <f aca="false">#REF!</f>
        <v>#REF!</v>
      </c>
      <c r="H12" s="117" t="s">
        <v>38</v>
      </c>
      <c r="I12" s="118" t="s">
        <v>307</v>
      </c>
      <c r="J12" s="117" t="s">
        <v>33</v>
      </c>
      <c r="K12" s="117" t="s">
        <v>55</v>
      </c>
    </row>
    <row r="13" customFormat="false" ht="26.85" hidden="false" customHeight="false" outlineLevel="0" collapsed="false">
      <c r="A13" s="112" t="n">
        <v>45253</v>
      </c>
      <c r="B13" s="10" t="s">
        <v>34</v>
      </c>
      <c r="C13" s="115" t="s">
        <v>29</v>
      </c>
      <c r="D13" s="10" t="n">
        <v>7021</v>
      </c>
      <c r="E13" s="10" t="s">
        <v>35</v>
      </c>
      <c r="F13" s="115" t="s">
        <v>32</v>
      </c>
      <c r="G13" s="113" t="e">
        <f aca="false">#REF!</f>
        <v>#REF!</v>
      </c>
      <c r="H13" s="117" t="s">
        <v>39</v>
      </c>
      <c r="I13" s="118" t="s">
        <v>308</v>
      </c>
      <c r="J13" s="117" t="s">
        <v>33</v>
      </c>
      <c r="K13" s="117" t="s">
        <v>55</v>
      </c>
    </row>
    <row r="14" customFormat="false" ht="27.85" hidden="false" customHeight="false" outlineLevel="0" collapsed="false">
      <c r="A14" s="112" t="n">
        <v>45253</v>
      </c>
      <c r="B14" s="10" t="s">
        <v>34</v>
      </c>
      <c r="C14" s="115" t="s">
        <v>29</v>
      </c>
      <c r="D14" s="10" t="n">
        <v>7021</v>
      </c>
      <c r="E14" s="10" t="s">
        <v>35</v>
      </c>
      <c r="F14" s="115" t="s">
        <v>32</v>
      </c>
      <c r="G14" s="113" t="e">
        <f aca="false">#REF!</f>
        <v>#REF!</v>
      </c>
      <c r="H14" s="117" t="s">
        <v>39</v>
      </c>
      <c r="I14" s="119" t="e">
        <f aca="false">#REF!</f>
        <v>#REF!</v>
      </c>
      <c r="J14" s="117" t="s">
        <v>33</v>
      </c>
      <c r="K14" s="117" t="s">
        <v>55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H18:H19 A1"/>
    </sheetView>
  </sheetViews>
  <sheetFormatPr defaultColWidth="10.453125" defaultRowHeight="14.25" zeroHeight="false" outlineLevelRow="0" outlineLevelCol="0"/>
  <cols>
    <col collapsed="false" customWidth="true" hidden="false" outlineLevel="0" max="1" min="1" style="101" width="13.16"/>
    <col collapsed="false" customWidth="true" hidden="false" outlineLevel="0" max="2" min="2" style="102" width="15.13"/>
    <col collapsed="false" customWidth="true" hidden="false" outlineLevel="0" max="3" min="3" style="102" width="16.98"/>
    <col collapsed="false" customWidth="true" hidden="false" outlineLevel="0" max="4" min="4" style="102" width="13.05"/>
    <col collapsed="false" customWidth="true" hidden="false" outlineLevel="0" max="5" min="5" style="102" width="12.43"/>
    <col collapsed="false" customWidth="true" hidden="false" outlineLevel="0" max="6" min="6" style="1" width="22.39"/>
    <col collapsed="false" customWidth="true" hidden="false" outlineLevel="0" max="7" min="7" style="1" width="14.65"/>
    <col collapsed="false" customWidth="true" hidden="false" outlineLevel="0" max="8" min="8" style="103" width="16.26"/>
    <col collapsed="false" customWidth="true" hidden="false" outlineLevel="0" max="9" min="9" style="1" width="12.8"/>
    <col collapsed="false" customWidth="false" hidden="false" outlineLevel="0" max="10" min="10" style="1" width="10.46"/>
    <col collapsed="false" customWidth="true" hidden="false" outlineLevel="0" max="11" min="11" style="1" width="17.35"/>
    <col collapsed="false" customWidth="false" hidden="false" outlineLevel="0" max="1024" min="12" style="1" width="10.46"/>
  </cols>
  <sheetData>
    <row r="1" customFormat="false" ht="25.5" hidden="false" customHeight="true" outlineLevel="0" collapsed="false">
      <c r="A1" s="2" t="s">
        <v>0</v>
      </c>
      <c r="B1" s="2"/>
      <c r="C1" s="2"/>
      <c r="D1" s="120" t="s">
        <v>46</v>
      </c>
      <c r="E1" s="120"/>
      <c r="F1" s="120"/>
      <c r="G1" s="2" t="s">
        <v>262</v>
      </c>
      <c r="H1" s="2" t="s">
        <v>309</v>
      </c>
      <c r="I1" s="5" t="s">
        <v>264</v>
      </c>
    </row>
    <row r="2" customFormat="false" ht="39.75" hidden="false" customHeight="true" outlineLevel="0" collapsed="false">
      <c r="A2" s="2" t="s">
        <v>3</v>
      </c>
      <c r="B2" s="2"/>
      <c r="C2" s="5" t="n">
        <v>89379676209</v>
      </c>
      <c r="D2" s="120"/>
      <c r="E2" s="120"/>
      <c r="F2" s="120"/>
      <c r="G2" s="2"/>
      <c r="H2" s="2"/>
      <c r="I2" s="7" t="s">
        <v>265</v>
      </c>
    </row>
    <row r="3" customFormat="false" ht="25.5" hidden="false" customHeight="true" outlineLevel="0" collapsed="false">
      <c r="A3" s="2" t="s">
        <v>5</v>
      </c>
      <c r="B3" s="2"/>
      <c r="C3" s="5" t="s">
        <v>6</v>
      </c>
      <c r="D3" s="7" t="s">
        <v>4</v>
      </c>
      <c r="E3" s="7"/>
      <c r="F3" s="7"/>
      <c r="G3" s="2" t="s">
        <v>266</v>
      </c>
      <c r="H3" s="5" t="s">
        <v>55</v>
      </c>
      <c r="I3" s="7"/>
    </row>
    <row r="4" customFormat="false" ht="13.5" hidden="false" customHeight="true" outlineLevel="0" collapsed="false">
      <c r="A4" s="2" t="s">
        <v>7</v>
      </c>
      <c r="B4" s="2"/>
      <c r="C4" s="5" t="s">
        <v>8</v>
      </c>
      <c r="D4" s="7"/>
      <c r="E4" s="7"/>
      <c r="F4" s="7"/>
      <c r="G4" s="105"/>
      <c r="H4" s="105"/>
      <c r="I4" s="7"/>
    </row>
    <row r="5" customFormat="false" ht="37.5" hidden="false" customHeight="true" outlineLevel="0" collapsed="false">
      <c r="A5" s="2" t="s">
        <v>267</v>
      </c>
      <c r="B5" s="2"/>
      <c r="C5" s="5" t="s">
        <v>256</v>
      </c>
      <c r="D5" s="106" t="s">
        <v>268</v>
      </c>
      <c r="E5" s="107" t="s">
        <v>269</v>
      </c>
      <c r="F5" s="106" t="s">
        <v>270</v>
      </c>
      <c r="G5" s="105"/>
      <c r="H5" s="105"/>
      <c r="I5" s="105"/>
    </row>
    <row r="6" customFormat="false" ht="39" hidden="false" customHeight="true" outlineLevel="0" collapsed="false">
      <c r="A6" s="24" t="s">
        <v>48</v>
      </c>
      <c r="B6" s="24"/>
      <c r="C6" s="24"/>
      <c r="D6" s="24"/>
      <c r="E6" s="24"/>
      <c r="F6" s="24" t="s">
        <v>49</v>
      </c>
      <c r="G6" s="24"/>
      <c r="H6" s="24"/>
      <c r="I6" s="24"/>
    </row>
    <row r="7" customFormat="false" ht="28.5" hidden="false" customHeight="false" outlineLevel="0" collapsed="false">
      <c r="A7" s="25" t="s">
        <v>9</v>
      </c>
      <c r="B7" s="25" t="s">
        <v>50</v>
      </c>
      <c r="C7" s="25" t="s">
        <v>51</v>
      </c>
      <c r="D7" s="25" t="s">
        <v>52</v>
      </c>
      <c r="E7" s="25" t="s">
        <v>53</v>
      </c>
      <c r="F7" s="25" t="s">
        <v>50</v>
      </c>
      <c r="G7" s="25" t="s">
        <v>51</v>
      </c>
      <c r="H7" s="25" t="s">
        <v>52</v>
      </c>
      <c r="I7" s="25" t="s">
        <v>53</v>
      </c>
    </row>
    <row r="8" customFormat="false" ht="36.75" hidden="false" customHeight="true" outlineLevel="0" collapsed="false">
      <c r="A8" s="121" t="n">
        <f aca="false">журнал!A9</f>
        <v>45238</v>
      </c>
      <c r="B8" s="27" t="s">
        <v>34</v>
      </c>
      <c r="C8" s="122" t="n">
        <v>3.8</v>
      </c>
      <c r="D8" s="27" t="s">
        <v>55</v>
      </c>
      <c r="E8" s="27"/>
      <c r="F8" s="123" t="s">
        <v>33</v>
      </c>
      <c r="G8" s="29" t="e">
        <f aca="false">C8-J8</f>
        <v>#REF!</v>
      </c>
      <c r="H8" s="124" t="s">
        <v>55</v>
      </c>
      <c r="I8" s="123"/>
      <c r="J8" s="125" t="e">
        <f aca="false">журнал!G9</f>
        <v>#REF!</v>
      </c>
    </row>
    <row r="9" customFormat="false" ht="27.85" hidden="false" customHeight="false" outlineLevel="0" collapsed="false">
      <c r="A9" s="121" t="n">
        <f aca="false">журнал!A10</f>
        <v>45239</v>
      </c>
      <c r="B9" s="27" t="s">
        <v>34</v>
      </c>
      <c r="C9" s="122" t="n">
        <v>5.2</v>
      </c>
      <c r="D9" s="27" t="s">
        <v>55</v>
      </c>
      <c r="E9" s="27"/>
      <c r="F9" s="123" t="s">
        <v>33</v>
      </c>
      <c r="G9" s="29" t="e">
        <f aca="false">C9-J9</f>
        <v>#REF!</v>
      </c>
      <c r="H9" s="124" t="s">
        <v>55</v>
      </c>
      <c r="I9" s="123"/>
      <c r="J9" s="125" t="e">
        <f aca="false">журнал!G10</f>
        <v>#REF!</v>
      </c>
    </row>
    <row r="10" customFormat="false" ht="26.85" hidden="false" customHeight="false" outlineLevel="0" collapsed="false">
      <c r="A10" s="121" t="n">
        <f aca="false">журнал!A12</f>
        <v>45252</v>
      </c>
      <c r="B10" s="27" t="s">
        <v>34</v>
      </c>
      <c r="C10" s="122" t="n">
        <v>4.3</v>
      </c>
      <c r="D10" s="27" t="s">
        <v>55</v>
      </c>
      <c r="E10" s="27"/>
      <c r="F10" s="123" t="s">
        <v>33</v>
      </c>
      <c r="G10" s="29" t="e">
        <f aca="false">C10-J10</f>
        <v>#REF!</v>
      </c>
      <c r="H10" s="124" t="s">
        <v>55</v>
      </c>
      <c r="I10" s="123"/>
      <c r="J10" s="125" t="e">
        <f aca="false">журнал!G12</f>
        <v>#REF!</v>
      </c>
    </row>
    <row r="11" customFormat="false" ht="26.85" hidden="false" customHeight="false" outlineLevel="0" collapsed="false">
      <c r="A11" s="121" t="n">
        <f aca="false">журнал!A13</f>
        <v>45253</v>
      </c>
      <c r="B11" s="27" t="s">
        <v>34</v>
      </c>
      <c r="C11" s="122" t="n">
        <v>5.6</v>
      </c>
      <c r="D11" s="27" t="s">
        <v>55</v>
      </c>
      <c r="E11" s="27"/>
      <c r="F11" s="123" t="s">
        <v>33</v>
      </c>
      <c r="G11" s="29" t="e">
        <f aca="false">C11-J11</f>
        <v>#REF!</v>
      </c>
      <c r="H11" s="124" t="s">
        <v>55</v>
      </c>
      <c r="I11" s="123"/>
      <c r="J11" s="125" t="e">
        <f aca="false">журнал!G13</f>
        <v>#REF!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3982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2024-10-11T14:36:14Z</cp:lastPrinted>
  <dcterms:modified xsi:type="dcterms:W3CDTF">2024-11-05T17:08:07Z</dcterms:modified>
  <cp:revision>796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