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worksheets/sheet13.xml" ContentType="application/vnd.openxmlformats-officedocument.spreadsheetml.worksheet+xml"/>
  <Override PartName="/xl/worksheets/sheet2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7.xml.rels" ContentType="application/vnd.openxmlformats-package.relationships+xml"/>
  <Override PartName="/xl/worksheets/_rels/sheet8.xml.rels" ContentType="application/vnd.openxmlformats-package.relationships+xml"/>
  <Override PartName="/xl/worksheets/_rels/sheet9.xml.rels" ContentType="application/vnd.openxmlformats-package.relationships+xml"/>
  <Override PartName="/xl/worksheets/sheet27.xml" ContentType="application/vnd.openxmlformats-officedocument.spreadsheetml.worksheet+xml"/>
  <Override PartName="/xl/worksheets/sheet19.xml" ContentType="application/vnd.openxmlformats-officedocument.spreadsheetml.worksheet+xml"/>
  <Override PartName="/xl/worksheets/sheet26.xml" ContentType="application/vnd.openxmlformats-officedocument.spreadsheetml.worksheet+xml"/>
  <Override PartName="/xl/worksheets/sheet18.xml" ContentType="application/vnd.openxmlformats-officedocument.spreadsheetml.worksheet+xml"/>
  <Override PartName="/xl/worksheets/sheet25.xml" ContentType="application/vnd.openxmlformats-officedocument.spreadsheetml.worksheet+xml"/>
  <Override PartName="/xl/worksheets/sheet17.xml" ContentType="application/vnd.openxmlformats-officedocument.spreadsheetml.worksheet+xml"/>
  <Override PartName="/xl/worksheets/sheet24.xml" ContentType="application/vnd.openxmlformats-officedocument.spreadsheetml.worksheet+xml"/>
  <Override PartName="/xl/worksheets/sheet16.xml" ContentType="application/vnd.openxmlformats-officedocument.spreadsheetml.worksheet+xml"/>
  <Override PartName="/xl/worksheets/sheet23.xml" ContentType="application/vnd.openxmlformats-officedocument.spreadsheetml.worksheet+xml"/>
  <Override PartName="/xl/worksheets/sheet15.xml" ContentType="application/vnd.openxmlformats-officedocument.spreadsheetml.worksheet+xml"/>
  <Override PartName="/xl/worksheets/sheet22.xml" ContentType="application/vnd.openxmlformats-officedocument.spreadsheetml.worksheet+xml"/>
  <Override PartName="/xl/worksheets/sheet14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Журн.расхода" sheetId="1" state="visible" r:id="rId3"/>
    <sheet name="Журнал контроля" sheetId="2" state="visible" r:id="rId4"/>
    <sheet name="контрол лист" sheetId="3" state="hidden" r:id="rId5"/>
    <sheet name="Лист6" sheetId="4" state="hidden" r:id="rId6"/>
    <sheet name="Лист10" sheetId="5" state="hidden" r:id="rId7"/>
    <sheet name="обложка" sheetId="6" state="visible" r:id="rId8"/>
    <sheet name="перечень" sheetId="7" state="visible" r:id="rId9"/>
    <sheet name="журнал" sheetId="8" state="hidden" r:id="rId10"/>
    <sheet name="занесвынес" sheetId="9" state="hidden" r:id="rId11"/>
    <sheet name="ИЛ1" sheetId="10" state="visible" r:id="rId12"/>
    <sheet name="ИЛ2" sheetId="11" state="visible" r:id="rId13"/>
    <sheet name="ИЛ3" sheetId="12" state="visible" r:id="rId14"/>
    <sheet name="3 контур(1)" sheetId="13" state="visible" r:id="rId15"/>
    <sheet name="3 контур(2)" sheetId="14" state="visible" r:id="rId16"/>
    <sheet name="3конт(3)" sheetId="15" state="visible" r:id="rId17"/>
    <sheet name="взу 3конт" sheetId="16" state="visible" r:id="rId18"/>
    <sheet name="1 контур(1)" sheetId="17" state="visible" r:id="rId19"/>
    <sheet name="1 конт(2)" sheetId="18" state="visible" r:id="rId20"/>
    <sheet name="1 контур(3)" sheetId="19" state="visible" r:id="rId21"/>
    <sheet name="2 контур" sheetId="20" state="visible" r:id="rId22"/>
    <sheet name="2 конт(2)" sheetId="21" state="visible" r:id="rId23"/>
    <sheet name="2 контур(3)" sheetId="22" state="visible" r:id="rId24"/>
    <sheet name="ВЗУ2контур" sheetId="23" state="visible" r:id="rId25"/>
    <sheet name="АЭРО 08.07" sheetId="24" state="visible" r:id="rId26"/>
    <sheet name="дто" sheetId="25" state="visible" r:id="rId27"/>
    <sheet name="дто 23.07" sheetId="26" state="visible" r:id="rId28"/>
    <sheet name="аэро 26.07" sheetId="27" state="visible" r:id="rId29"/>
  </sheets>
  <definedNames>
    <definedName function="false" hidden="false" localSheetId="16" name="_xlnm.Print_Titles" vbProcedure="false">'1 контур(1)'!$1:$6</definedName>
    <definedName function="false" hidden="false" localSheetId="18" name="_xlnm.Print_Titles" vbProcedure="false">'1 контур(3)'!$1:$6</definedName>
    <definedName function="false" hidden="false" localSheetId="19" name="_xlnm.Print_Titles" vbProcedure="false">'2 контур'!$1:$6</definedName>
    <definedName function="false" hidden="false" localSheetId="21" name="_xlnm.Print_Titles" vbProcedure="false">'2 контур(3)'!$1:$6</definedName>
    <definedName function="false" hidden="false" localSheetId="12" name="_xlnm.Print_Titles" vbProcedure="false">'3 контур(1)'!$1:$6</definedName>
    <definedName function="false" hidden="false" localSheetId="13" name="_xlnm.Print_Titles" vbProcedure="false">'3 контур(2)'!$1:$6</definedName>
    <definedName function="false" hidden="false" localSheetId="22" name="_xlnm.Print_Titles" vbProcedure="false">ВЗУ2контур!$1:$6</definedName>
    <definedName function="false" hidden="true" localSheetId="7" name="_xlnm._FilterDatabase" vbProcedure="false">журнал!$A$6:$K$14</definedName>
    <definedName function="false" hidden="false" localSheetId="6" name="_xlnm.Print_Titles" vbProcedure="false">перечень!$1:$6</definedName>
    <definedName function="false" hidden="false" localSheetId="2" name="Excel_BuiltIn_Print_Titles" vbProcedure="false">'контрол лист'!$3:$5</definedName>
    <definedName function="false" hidden="false" localSheetId="2" name="Excel_BuiltIn__FilterDatabase" vbProcedure="false">'контрол лист'!$A$1:$J$71</definedName>
    <definedName function="false" hidden="false" localSheetId="2" name="_xlnm_Print_Titles" vbProcedure="false">'контрол лист'!$3:$5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<sst xmlns="http://schemas.openxmlformats.org/spreadsheetml/2006/main" count="3889" uniqueCount="398">
  <si>
    <t xml:space="preserve">ООО Альфадез</t>
  </si>
  <si>
    <t xml:space="preserve">Журнал расхода токсичных средств</t>
  </si>
  <si>
    <t xml:space="preserve">Страница 30 из 30</t>
  </si>
  <si>
    <t xml:space="preserve">Контактный телефон</t>
  </si>
  <si>
    <t xml:space="preserve">Электронная почта</t>
  </si>
  <si>
    <t xml:space="preserve">adez2012@yandex.ru</t>
  </si>
  <si>
    <t xml:space="preserve">Наименование обьекта</t>
  </si>
  <si>
    <t xml:space="preserve">ОСП ЗГПИ</t>
  </si>
  <si>
    <t xml:space="preserve">ОКВЭД 81.29.1 Деятельность по проведению дезинфекционных, дезинсекционных и дератизационных работ</t>
  </si>
  <si>
    <t xml:space="preserve">Дата примене-ния</t>
  </si>
  <si>
    <t xml:space="preserve">Наименование и тип ядовитого вещества</t>
  </si>
  <si>
    <t xml:space="preserve">Производитель</t>
  </si>
  <si>
    <t xml:space="preserve">Номер партии</t>
  </si>
  <si>
    <t xml:space="preserve">Срок годности/ дата производства</t>
  </si>
  <si>
    <t xml:space="preserve">Действующее вещество (% седержания в препарате)</t>
  </si>
  <si>
    <t xml:space="preserve">Количество/израсходовано в кг/л</t>
  </si>
  <si>
    <t xml:space="preserve">Место проведения работ</t>
  </si>
  <si>
    <t xml:space="preserve">Назначение препарата (целевой вредитель)</t>
  </si>
  <si>
    <t xml:space="preserve">ФИО и подпись ответственного за мониторинг</t>
  </si>
  <si>
    <t xml:space="preserve">контур защиты</t>
  </si>
  <si>
    <t xml:space="preserve">номер средства контроля</t>
  </si>
  <si>
    <t xml:space="preserve">Ратобор-брикет от грызунов </t>
  </si>
  <si>
    <t xml:space="preserve">ООО Ваше хозяйство</t>
  </si>
  <si>
    <t xml:space="preserve">3 года / 05.2022</t>
  </si>
  <si>
    <t xml:space="preserve">Бродифакум 0,005%</t>
  </si>
  <si>
    <t xml:space="preserve">2 контур защиты</t>
  </si>
  <si>
    <t xml:space="preserve">1-128</t>
  </si>
  <si>
    <t xml:space="preserve">Синантропные грызуны</t>
  </si>
  <si>
    <t xml:space="preserve">Фаворит К.В.Э.</t>
  </si>
  <si>
    <t xml:space="preserve">ООО Деснаб-Трейд</t>
  </si>
  <si>
    <t xml:space="preserve">0217</t>
  </si>
  <si>
    <t xml:space="preserve">5 лет/
02.23</t>
  </si>
  <si>
    <t xml:space="preserve">Альфа-циперметрин 10%
Тетраметрин 1,5%</t>
  </si>
  <si>
    <t xml:space="preserve">-</t>
  </si>
  <si>
    <t xml:space="preserve">Синантропные насекомые</t>
  </si>
  <si>
    <t xml:space="preserve">1 контур защиты</t>
  </si>
  <si>
    <t xml:space="preserve">1-71</t>
  </si>
  <si>
    <t xml:space="preserve">Супер фас</t>
  </si>
  <si>
    <t xml:space="preserve">ООО Агровит</t>
  </si>
  <si>
    <t xml:space="preserve">2 года/ 05.2023</t>
  </si>
  <si>
    <t xml:space="preserve">Тиаметоксам 4%, пиретроид зета-циперметрин1</t>
  </si>
  <si>
    <t xml:space="preserve">3 контур защиты</t>
  </si>
  <si>
    <t xml:space="preserve">Журнал контроля вносимых и выносимых токсических средств и материалов</t>
  </si>
  <si>
    <t xml:space="preserve">Страница 29 из 30</t>
  </si>
  <si>
    <t xml:space="preserve">ЗАНЕСЕНО</t>
  </si>
  <si>
    <t xml:space="preserve">ВЫНЕСЕНО</t>
  </si>
  <si>
    <t xml:space="preserve">Дата применения</t>
  </si>
  <si>
    <t xml:space="preserve">Наименование препарата</t>
  </si>
  <si>
    <t xml:space="preserve">количество кг/л</t>
  </si>
  <si>
    <t xml:space="preserve">ФИО</t>
  </si>
  <si>
    <t xml:space="preserve">Проверил подпись</t>
  </si>
  <si>
    <t xml:space="preserve">Наименование вредителя</t>
  </si>
  <si>
    <t xml:space="preserve">Авдеенко И.А.</t>
  </si>
  <si>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</si>
  <si>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</si>
  <si>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2018г</t>
  </si>
  <si>
    <t xml:space="preserve">Месторасположение</t>
  </si>
  <si>
    <t xml:space="preserve">Контрольные точки (№)</t>
  </si>
  <si>
    <t xml:space="preserve">Пищевые и не пищевые</t>
  </si>
  <si>
    <t xml:space="preserve"> Тип ловушки</t>
  </si>
  <si>
    <t xml:space="preserve">Дератизация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</si>
  <si>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</si>
  <si>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</si>
  <si>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</si>
  <si>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</si>
  <si>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</si>
  <si>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</si>
  <si>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Кол-во ловушек</t>
  </si>
  <si>
    <t xml:space="preserve">1 этаж Запасной вход </t>
  </si>
  <si>
    <t xml:space="preserve">Пищевые </t>
  </si>
  <si>
    <t xml:space="preserve">КИУ</t>
  </si>
  <si>
    <t xml:space="preserve">у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</si>
  <si>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</si>
  <si>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</si>
  <si>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</si>
  <si>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 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</si>
  <si>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</si>
  <si>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</si>
  <si>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</si>
  <si>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</si>
  <si>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 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</si>
  <si>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</si>
  <si>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</si>
  <si>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</si>
  <si>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</si>
  <si>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</si>
  <si>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</si>
  <si>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</si>
  <si>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</si>
  <si>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</si>
  <si>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</si>
  <si>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</si>
  <si>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</si>
  <si>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</si>
  <si>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</si>
  <si>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</si>
  <si>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</si>
  <si>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</si>
  <si>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 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</si>
  <si>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</si>
  <si>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</si>
  <si>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</si>
  <si>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</si>
  <si>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 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</si>
  <si>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</si>
  <si>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</si>
  <si>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</si>
  <si>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</si>
  <si>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 </t>
  </si>
  <si>
    <t xml:space="preserve">1 этаж Посты отгрузки</t>
  </si>
  <si>
    <t xml:space="preserve">109,110,111,115</t>
  </si>
  <si>
    <t xml:space="preserve">1 этаж Подсобное помещение 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</si>
  <si>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</si>
  <si>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</si>
  <si>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</si>
  <si>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</si>
  <si>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</si>
  <si>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</si>
  <si>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</si>
  <si>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</si>
  <si>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</si>
  <si>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</si>
  <si>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</si>
  <si>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</si>
  <si>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</si>
  <si>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</si>
  <si>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 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</si>
  <si>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</si>
  <si>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</si>
  <si>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</si>
  <si>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</si>
  <si>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</si>
  <si>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</si>
  <si>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 </t>
  </si>
  <si>
    <t xml:space="preserve">1,2,3,4,5,6,7,8</t>
  </si>
  <si>
    <t xml:space="preserve">Не пищевые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</si>
  <si>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</si>
  <si>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</si>
  <si>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</si>
  <si>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</si>
  <si>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</si>
  <si>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</si>
  <si>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</si>
  <si>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</si>
  <si>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</si>
  <si>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</si>
  <si>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</si>
  <si>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</si>
  <si>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</si>
  <si>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</si>
  <si>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</si>
  <si>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</si>
  <si>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</si>
  <si>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</si>
  <si>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</si>
  <si>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</si>
  <si>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</si>
  <si>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</si>
  <si>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</si>
  <si>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</si>
  <si>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</si>
  <si>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</si>
  <si>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</si>
  <si>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</si>
  <si>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</si>
  <si>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</si>
  <si>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</si>
  <si>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</si>
  <si>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</si>
  <si>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</si>
  <si>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</si>
  <si>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</si>
  <si>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</si>
  <si>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</si>
  <si>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</si>
  <si>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</si>
  <si>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</si>
  <si>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</si>
  <si>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</si>
  <si>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</si>
  <si>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</si>
  <si>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</si>
  <si>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 </t>
  </si>
  <si>
    <t xml:space="preserve">Замена или установка ловушки, приманки</t>
  </si>
  <si>
    <t xml:space="preserve">«зп», «уп» </t>
  </si>
  <si>
    <t xml:space="preserve">«++»</t>
  </si>
  <si>
    <t xml:space="preserve">«*»</t>
  </si>
  <si>
    <t xml:space="preserve">Поломана КИУ</t>
  </si>
  <si>
    <t xml:space="preserve">Составил:</t>
  </si>
  <si>
    <t xml:space="preserve">Специалист по дератизации и дезинсекции  ООО «Альфадез»</t>
  </si>
  <si>
    <t xml:space="preserve">______________/_____________</t>
  </si>
  <si>
    <t xml:space="preserve">Согласовано:</t>
  </si>
  <si>
    <t xml:space="preserve">Представитель    ООО «ПензаМолИнвест» </t>
  </si>
  <si>
    <t xml:space="preserve">ГРАФИК ОСМОТРА СРЕДСТВ КОНТРОЛЯ ДЕРАТИЗАЦИИ ПЕНЗАМОЛИНВЕСТ</t>
  </si>
  <si>
    <t xml:space="preserve">№П/П</t>
  </si>
  <si>
    <t xml:space="preserve">Профилактика</t>
  </si>
  <si>
    <t xml:space="preserve">Киу</t>
  </si>
  <si>
    <t xml:space="preserve">43,44,45,46</t>
  </si>
  <si>
    <t xml:space="preserve">--</t>
  </si>
  <si>
    <t xml:space="preserve">ГРАФИК ОСМОТРА СРЕДСТВ КОНТРОЛЯ ДЕРАТИЗАЦИИ</t>
  </si>
  <si>
    <t xml:space="preserve">Ноябрь</t>
  </si>
  <si>
    <t xml:space="preserve">2 этаж Склад ТУМ</t>
  </si>
  <si>
    <t xml:space="preserve">120,121,122,123,124,125</t>
  </si>
  <si>
    <t xml:space="preserve">Автомойка</t>
  </si>
  <si>
    <t xml:space="preserve">8,9,10,11,12,13</t>
  </si>
  <si>
    <t xml:space="preserve">1 контур периметр территории вдоль забора</t>
  </si>
  <si>
    <t xml:space="preserve">1-85</t>
  </si>
  <si>
    <t xml:space="preserve">2 контур Территория нового завода. Центральный вход</t>
  </si>
  <si>
    <t xml:space="preserve">1,2,3,4,5,6,7,8,9,10,11,12,13,14,15,16,17,18,19,20,21,22,23,24,25,26,27,28,29,30</t>
  </si>
  <si>
    <t xml:space="preserve">Запасной выход АБК новый завод</t>
  </si>
  <si>
    <t xml:space="preserve">31,32,33,34,35,36,37,38,39,40</t>
  </si>
  <si>
    <t xml:space="preserve">Цех убоя и приема птицы</t>
  </si>
  <si>
    <t xml:space="preserve">41,42,43,44,45,46,47,48,49,50,51,52,53,54</t>
  </si>
  <si>
    <t xml:space="preserve">Аммиачный цех</t>
  </si>
  <si>
    <t xml:space="preserve">55,56,57,58,59,60,61</t>
  </si>
  <si>
    <t xml:space="preserve">Запасной выход компрессорная станция </t>
  </si>
  <si>
    <t xml:space="preserve">62,63,64,65,66,67,68,69,70,71,72,73,74,75</t>
  </si>
  <si>
    <t xml:space="preserve">Тамбур старого завода</t>
  </si>
  <si>
    <t xml:space="preserve">Цех приема птицы старого завода</t>
  </si>
  <si>
    <t xml:space="preserve">78,79,80,81,82,83,84,85,86,87,88,89,90</t>
  </si>
  <si>
    <t xml:space="preserve">Корпус старый завод</t>
  </si>
  <si>
    <t xml:space="preserve">91,92,93,94,95,96,97,98,99,100,101,102,103,104</t>
  </si>
  <si>
    <t xml:space="preserve">АБК старый завод</t>
  </si>
  <si>
    <t xml:space="preserve">105,106,107,108,109</t>
  </si>
  <si>
    <t xml:space="preserve">Пост открузки новые фермы (1)</t>
  </si>
  <si>
    <t xml:space="preserve">110,111,112,113,114,115</t>
  </si>
  <si>
    <t xml:space="preserve">Новые фермы территория</t>
  </si>
  <si>
    <t xml:space="preserve">116,117,118,119,120,121,122,123,124,125,126</t>
  </si>
  <si>
    <t xml:space="preserve">Пост отгрузки новые фермы (2)</t>
  </si>
  <si>
    <t xml:space="preserve">127,128,129,130,131,132,133,134</t>
  </si>
  <si>
    <t xml:space="preserve">Территория склада готовой продукции</t>
  </si>
  <si>
    <t xml:space="preserve">Компрессорная (воздух)</t>
  </si>
  <si>
    <t xml:space="preserve">Вход на склад ТУМ</t>
  </si>
  <si>
    <t xml:space="preserve">Пост приема поддонов</t>
  </si>
  <si>
    <t xml:space="preserve">1,2,3,4,5,6,7</t>
  </si>
  <si>
    <t xml:space="preserve">Дезбарьер чистая зона</t>
  </si>
  <si>
    <t xml:space="preserve">143,144,145,146,147,148,149,150</t>
  </si>
  <si>
    <t xml:space="preserve">КПП</t>
  </si>
  <si>
    <t xml:space="preserve">151,152,153,154,155</t>
  </si>
  <si>
    <t xml:space="preserve">Теплостанция</t>
  </si>
  <si>
    <t xml:space="preserve">166,167,168,169,170,171,172.173,174,175,176</t>
  </si>
  <si>
    <t xml:space="preserve">ЛОС</t>
  </si>
  <si>
    <t xml:space="preserve">177,178,179,180,181,182,183.184,185,186,187,188,189,190</t>
  </si>
  <si>
    <t xml:space="preserve">Трансформаторная будка</t>
  </si>
  <si>
    <t xml:space="preserve">Дезбарьер грязная зона</t>
  </si>
  <si>
    <t xml:space="preserve">156,157,158,161,162,163</t>
  </si>
  <si>
    <t xml:space="preserve">ОТЧЕТ ПО ДЕРАТИЗАЦИИ ДЕЗИНСЕКЦИИ</t>
  </si>
  <si>
    <t xml:space="preserve">Период проведения работ 01.06.2024-31.06.2024</t>
  </si>
  <si>
    <t xml:space="preserve">Исполнитель:</t>
  </si>
  <si>
    <t xml:space="preserve">ООО «Альфадез»</t>
  </si>
  <si>
    <t xml:space="preserve">Заказчик:</t>
  </si>
  <si>
    <t xml:space="preserve">Адрес: </t>
  </si>
  <si>
    <t xml:space="preserve">с.Овчарное ул.Луговая 41б</t>
  </si>
  <si>
    <t xml:space="preserve">Специалист по пест контролю </t>
  </si>
  <si>
    <t xml:space="preserve">Юдин О.В./_______________</t>
  </si>
  <si>
    <t xml:space="preserve"> Главный ветеринарный врач    </t>
  </si>
  <si>
    <t xml:space="preserve">  Авдеенко И.А./_______________</t>
  </si>
  <si>
    <t xml:space="preserve">Спецификаця используемых нетоксичных средств и материалов</t>
  </si>
  <si>
    <t xml:space="preserve">Генеральный директор</t>
  </si>
  <si>
    <t xml:space="preserve">Согласовано: старший ветеринарный врач</t>
  </si>
  <si>
    <t xml:space="preserve">Дата согласования</t>
  </si>
  <si>
    <t xml:space="preserve">01.10.2021г</t>
  </si>
  <si>
    <t xml:space="preserve">Супрунова Ю.В.</t>
  </si>
  <si>
    <t xml:space="preserve">Адрес проведения работ</t>
  </si>
  <si>
    <t xml:space="preserve">Инн 6451430920</t>
  </si>
  <si>
    <t xml:space="preserve">Кпп 645001001</t>
  </si>
  <si>
    <t xml:space="preserve">ОГРН 1126451000488</t>
  </si>
  <si>
    <t xml:space="preserve">№ п\п</t>
  </si>
  <si>
    <t xml:space="preserve">Тип</t>
  </si>
  <si>
    <t xml:space="preserve">Действующее вещество</t>
  </si>
  <si>
    <t xml:space="preserve">Место применение</t>
  </si>
  <si>
    <t xml:space="preserve">Вид вредителя</t>
  </si>
  <si>
    <t xml:space="preserve">свидетельство о регистрации (серийный номер дата)</t>
  </si>
  <si>
    <t xml:space="preserve">Примечание</t>
  </si>
  <si>
    <t xml:space="preserve">АЛТ клей </t>
  </si>
  <si>
    <t xml:space="preserve">Родентицид-инсектицид</t>
  </si>
  <si>
    <t xml:space="preserve">Полибутилен 80,8%, полиизобутилен 9,6%</t>
  </si>
  <si>
    <t xml:space="preserve">Клеевые поверхности в КИУ 3 контур защиты</t>
  </si>
  <si>
    <t xml:space="preserve">Синантропные грызуны, насекомые</t>
  </si>
  <si>
    <t xml:space="preserve">РОСС RU.PA02.B.02791</t>
  </si>
  <si>
    <t xml:space="preserve">КИУ 1-2 котур</t>
  </si>
  <si>
    <t xml:space="preserve">РОСС RU Д-RU.АД37.В.11289/19</t>
  </si>
  <si>
    <t xml:space="preserve">Контейнер КИУ (контрольно-истребительное устройство)</t>
  </si>
  <si>
    <t xml:space="preserve">пластиковый контейнер</t>
  </si>
  <si>
    <t xml:space="preserve">полипропилен</t>
  </si>
  <si>
    <t xml:space="preserve">Не содержит токсических веществ</t>
  </si>
  <si>
    <t xml:space="preserve">РОСС RU.PA01.B.1526</t>
  </si>
  <si>
    <t xml:space="preserve">Живоловка  Мышеловка «Леопольд»</t>
  </si>
  <si>
    <t xml:space="preserve">пластиковый бокс</t>
  </si>
  <si>
    <t xml:space="preserve">Инсектицидная лампа</t>
  </si>
  <si>
    <t xml:space="preserve">Производственные, бытовые помещения</t>
  </si>
  <si>
    <t xml:space="preserve">производитель</t>
  </si>
  <si>
    <t xml:space="preserve">срок годности/дата производства</t>
  </si>
  <si>
    <t xml:space="preserve">Действующее вещество (% содержание в препарате)</t>
  </si>
  <si>
    <t xml:space="preserve">Количество/ израсходовано в кг/л</t>
  </si>
  <si>
    <t xml:space="preserve">Место проведения работ </t>
  </si>
  <si>
    <t xml:space="preserve">номер средства контроля </t>
  </si>
  <si>
    <t xml:space="preserve">ALT  клей</t>
  </si>
  <si>
    <t xml:space="preserve">ООО ВАЛБРЕНТА  КЕМИКАЛС</t>
  </si>
  <si>
    <t xml:space="preserve">5 лет / 10.2021</t>
  </si>
  <si>
    <t xml:space="preserve">3 контур защиты </t>
  </si>
  <si>
    <t xml:space="preserve">1-88</t>
  </si>
  <si>
    <t xml:space="preserve">Соглсовано:
старший ветеринарный врач</t>
  </si>
  <si>
    <t xml:space="preserve">Специалист</t>
  </si>
  <si>
    <t xml:space="preserve">Юдин О.В</t>
  </si>
  <si>
    <t xml:space="preserve">Наименование объекта</t>
  </si>
  <si>
    <t xml:space="preserve">Куратор </t>
  </si>
  <si>
    <t xml:space="preserve">Дата визита</t>
  </si>
  <si>
    <t xml:space="preserve">ЧЕК-ЛИСТ МОНИТОРИНГА ВРЕДИТЕЛЕЙ</t>
  </si>
  <si>
    <t xml:space="preserve">1. Мониторинг грызунов</t>
  </si>
  <si>
    <t xml:space="preserve">1.1 Мониторинг внутри помещений</t>
  </si>
  <si>
    <t xml:space="preserve">Выявленные несоответствия</t>
  </si>
  <si>
    <t xml:space="preserve">Контур №</t>
  </si>
  <si>
    <t xml:space="preserve">КИУ №</t>
  </si>
  <si>
    <t xml:space="preserve">Вид контрольной точки</t>
  </si>
  <si>
    <t xml:space="preserve">Вредитель</t>
  </si>
  <si>
    <t xml:space="preserve">Количество</t>
  </si>
  <si>
    <t xml:space="preserve">1.2 Мониторинг уличная территория</t>
  </si>
  <si>
    <t xml:space="preserve">Общие сводные данные по объекту</t>
  </si>
  <si>
    <t xml:space="preserve">Вредители</t>
  </si>
  <si>
    <t xml:space="preserve">Кол-во</t>
  </si>
  <si>
    <t xml:space="preserve">Грызуны</t>
  </si>
  <si>
    <t xml:space="preserve">Мышь</t>
  </si>
  <si>
    <t xml:space="preserve">Итого</t>
  </si>
  <si>
    <t xml:space="preserve">В процессе мониторинга обнаружены мертвые вредители</t>
  </si>
  <si>
    <t xml:space="preserve">В процессе мониторинга обнаружены живые вредители</t>
  </si>
  <si>
    <t xml:space="preserve">В процессе мониторинга обнаружены свeжие норы</t>
  </si>
  <si>
    <t xml:space="preserve">В процессе мониторинга обнаружены свeжие погрызы</t>
  </si>
  <si>
    <t xml:space="preserve">Корректирующие действия</t>
  </si>
  <si>
    <t xml:space="preserve">Не проводились</t>
  </si>
  <si>
    <t xml:space="preserve">2. Ползающие насекомые</t>
  </si>
  <si>
    <t xml:space="preserve">Ползающие насекомые</t>
  </si>
  <si>
    <t xml:space="preserve">Тараканы</t>
  </si>
  <si>
    <t xml:space="preserve">Пауки</t>
  </si>
  <si>
    <t xml:space="preserve">Муравьи</t>
  </si>
  <si>
    <t xml:space="preserve">3. Летающие насекомые Инсектицидные лампы</t>
  </si>
  <si>
    <t xml:space="preserve">№ Инсектолампы</t>
  </si>
  <si>
    <t xml:space="preserve">Мошки</t>
  </si>
  <si>
    <t xml:space="preserve">Мухи</t>
  </si>
  <si>
    <t xml:space="preserve">Златоглазка</t>
  </si>
  <si>
    <t xml:space="preserve">Комары</t>
  </si>
  <si>
    <t xml:space="preserve">Осы</t>
  </si>
  <si>
    <t xml:space="preserve">Пищевая моль</t>
  </si>
  <si>
    <t xml:space="preserve">10-11</t>
  </si>
  <si>
    <t xml:space="preserve">Летающие насекомые </t>
  </si>
  <si>
    <t xml:space="preserve">Очистка инсектицидных ламп</t>
  </si>
  <si>
    <t xml:space="preserve">4. Расход препаратов</t>
  </si>
  <si>
    <t xml:space="preserve">Мероприятие</t>
  </si>
  <si>
    <t xml:space="preserve">№ КИУ</t>
  </si>
  <si>
    <t xml:space="preserve">Наименование и концентрация действующего вещества</t>
  </si>
  <si>
    <t xml:space="preserve">Количество (кг)</t>
  </si>
  <si>
    <t xml:space="preserve">Замена клеевых пластин</t>
  </si>
  <si>
    <t xml:space="preserve">Замена ядо-приманки</t>
  </si>
  <si>
    <t xml:space="preserve">ИЛ 1-50</t>
  </si>
  <si>
    <t xml:space="preserve">5. Дополнительная информация</t>
  </si>
  <si>
    <t xml:space="preserve">В процессе мониторинга были обнаружены поврежденные КИУ №</t>
  </si>
  <si>
    <t xml:space="preserve">В процессе мониторинга были  заменены КИУ №</t>
  </si>
  <si>
    <t xml:space="preserve">В процессе мониторинга исключен доступ к КИУ №</t>
  </si>
  <si>
    <t xml:space="preserve">В процессе мониторинга был проведен опрос персонала</t>
  </si>
  <si>
    <t xml:space="preserve">Жалоб нет.</t>
  </si>
  <si>
    <t xml:space="preserve">6. Комментарии</t>
  </si>
  <si>
    <t xml:space="preserve">Все работы проведены по согласованию и с одобрения представителей объекта. 
Претензий по проведению работ нет.</t>
  </si>
  <si>
    <t xml:space="preserve">Подпись специалиста:</t>
  </si>
  <si>
    <t xml:space="preserve">Подпись 
клиента:</t>
  </si>
  <si>
    <t xml:space="preserve">Ползающие насекомые и признаки их жизнедеятельности не обнаружены.</t>
  </si>
  <si>
    <t xml:space="preserve">Погрызы ядоприманки</t>
  </si>
  <si>
    <t xml:space="preserve">1-16</t>
  </si>
  <si>
    <t xml:space="preserve">28-32</t>
  </si>
  <si>
    <t xml:space="preserve">1.2 В КИУ заложена приманка в увеличенном размере по весу в 4 раза.</t>
  </si>
  <si>
    <t xml:space="preserve">52,55,58</t>
  </si>
  <si>
    <t xml:space="preserve">62-66</t>
  </si>
  <si>
    <t xml:space="preserve">В процессе мониторинга обнаружены свeжие погрызы </t>
  </si>
  <si>
    <t xml:space="preserve">126-128</t>
  </si>
  <si>
    <t xml:space="preserve">1.2 В КИУ заложена приманка в увеличенном размере по весу в 2 раза.</t>
  </si>
  <si>
    <t xml:space="preserve">2 контур  защиты</t>
  </si>
  <si>
    <t xml:space="preserve">1,3,4,5,8,9,15,18,19</t>
  </si>
  <si>
    <t xml:space="preserve"> В КИУ заложена приманка в увеличенном размере по весу в 4 раза.</t>
  </si>
  <si>
    <t xml:space="preserve">1-19</t>
  </si>
  <si>
    <t xml:space="preserve">технические помещения</t>
  </si>
  <si>
    <t xml:space="preserve">Летающие насекомые и признаки их жизнедеятельности не обнаружены.</t>
  </si>
  <si>
    <t xml:space="preserve">Наименование и концентрация действующего ведества</t>
  </si>
  <si>
    <t xml:space="preserve">Аэрозоль (фасад)</t>
  </si>
  <si>
    <t xml:space="preserve">10 000 м2</t>
  </si>
  <si>
    <t xml:space="preserve">Фаворит В.К.Э.</t>
  </si>
  <si>
    <t xml:space="preserve">2. Ползающие насекомые уличная территория</t>
  </si>
  <si>
    <t xml:space="preserve">У №</t>
  </si>
  <si>
    <t xml:space="preserve">Стафилиниды</t>
  </si>
  <si>
    <t xml:space="preserve">двухвостка</t>
  </si>
  <si>
    <t xml:space="preserve">3. Летающие насекомые и птицы уличная территория</t>
  </si>
  <si>
    <t xml:space="preserve">птица</t>
  </si>
  <si>
    <t xml:space="preserve">бабочка</t>
  </si>
  <si>
    <t xml:space="preserve">комар</t>
  </si>
  <si>
    <t xml:space="preserve">комар долгоножка</t>
  </si>
  <si>
    <t xml:space="preserve">моль</t>
  </si>
  <si>
    <t xml:space="preserve">муха</t>
  </si>
  <si>
    <t xml:space="preserve">У</t>
  </si>
  <si>
    <t xml:space="preserve">10</t>
  </si>
  <si>
    <t xml:space="preserve">24.07 будет предоставлен план корректирующих мероприятий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</si>
</sst>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General"/>
    <numFmt numFmtId="166" formatCode="dd/mm/yyyy"/>
    <numFmt numFmtId="167" formatCode="0.000"/>
    <numFmt numFmtId="168" formatCode="@"/>
    <numFmt numFmtId="169" formatCode="mm/yy"/>
    <numFmt numFmtId="170" formatCode="0.00"/>
    <numFmt numFmtId="171" formatCode="0"/>
    <numFmt numFmtId="172" formatCode="dd/mm/yy"/>
  </numFmts>
  <fonts count="38">
    <font>
      <sz val="11"/>
      <color rgb="FF000000"/>
      <name val="Arial Cyr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Times New Roman"/>
      <family val="1"/>
      <charset val="1"/>
    </font>
    <font>
      <sz val="11"/>
      <color rgb="FF000000"/>
      <name val="Arial Cyr"/>
      <family val="0"/>
      <charset val="1"/>
    </font>
    <font>
      <sz val="11"/>
      <color rgb="FF000000"/>
      <name val="Arial Cyr"/>
      <family val="2"/>
      <charset val="204"/>
    </font>
    <font>
      <b val="true"/>
      <sz val="11"/>
      <color rgb="FF000000"/>
      <name val="Arial Cyr"/>
      <family val="2"/>
      <charset val="1"/>
    </font>
    <font>
      <sz val="9"/>
      <color rgb="FF000000"/>
      <name val="Times New Roman"/>
      <family val="1"/>
      <charset val="1"/>
    </font>
    <font>
      <b val="true"/>
      <sz val="9"/>
      <color rgb="FF000000"/>
      <name val="Times New Roman"/>
      <family val="1"/>
      <charset val="1"/>
    </font>
    <font>
      <sz val="9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name val="Times New Roman"/>
      <family val="1"/>
      <charset val="1"/>
    </font>
    <font>
      <sz val="10"/>
      <color rgb="FF000000"/>
      <name val="Arial Cyr"/>
      <family val="2"/>
      <charset val="1"/>
    </font>
    <font>
      <sz val="11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9"/>
      <color rgb="FF000000"/>
      <name val="Arial Cyr"/>
      <family val="2"/>
      <charset val="1"/>
    </font>
    <font>
      <b val="true"/>
      <sz val="12"/>
      <color rgb="FF000000"/>
      <name val="Times new roman"/>
      <family val="1"/>
      <charset val="1"/>
    </font>
    <font>
      <sz val="10.5"/>
      <color rgb="FF000000"/>
      <name val="Times New Roman"/>
      <family val="1"/>
      <charset val="1"/>
    </font>
    <font>
      <sz val="10.5"/>
      <color rgb="FF000000"/>
      <name val="Arial Cyr"/>
      <family val="2"/>
      <charset val="1"/>
    </font>
    <font>
      <b val="true"/>
      <sz val="11"/>
      <color rgb="FF000000"/>
      <name val="Times New Roman"/>
      <family val="1"/>
      <charset val="204"/>
    </font>
    <font>
      <sz val="11"/>
      <name val="Arial Cyr"/>
      <family val="2"/>
      <charset val="1"/>
    </font>
    <font>
      <b val="true"/>
      <sz val="13"/>
      <color rgb="FF000000"/>
      <name val="Arial Cyr"/>
      <family val="2"/>
      <charset val="1"/>
    </font>
    <font>
      <sz val="12"/>
      <color rgb="FF000000"/>
      <name val="Arial Cyr"/>
      <family val="2"/>
      <charset val="1"/>
    </font>
    <font>
      <sz val="12"/>
      <name val="Times New Roman"/>
      <family val="1"/>
      <charset val="1"/>
    </font>
    <font>
      <sz val="11"/>
      <color rgb="FF000000"/>
      <name val="Arial Cyr"/>
      <family val="0"/>
      <charset val="204"/>
    </font>
    <font>
      <b val="true"/>
      <sz val="14"/>
      <color rgb="FF000000"/>
      <name val="Arial Cyr"/>
      <family val="2"/>
      <charset val="1"/>
    </font>
    <font>
      <b val="true"/>
      <sz val="11"/>
      <color rgb="FF000000"/>
      <name val="Arial Cyr"/>
      <family val="0"/>
      <charset val="204"/>
    </font>
    <font>
      <i val="true"/>
      <sz val="11"/>
      <color rgb="FF000000"/>
      <name val="Arial Cyr"/>
      <family val="0"/>
      <charset val="204"/>
    </font>
    <font>
      <b val="true"/>
      <u val="single"/>
      <sz val="11"/>
      <color rgb="FF000000"/>
      <name val="Arial Cyr"/>
      <family val="0"/>
      <charset val="204"/>
    </font>
    <font>
      <b val="true"/>
      <sz val="11"/>
      <color rgb="FF000000"/>
      <name val="Arial Cyr"/>
      <family val="0"/>
      <charset val="1"/>
    </font>
    <font>
      <i val="true"/>
      <u val="single"/>
      <sz val="11"/>
      <color rgb="FF000000"/>
      <name val="Arial Cyr"/>
      <family val="0"/>
      <charset val="204"/>
    </font>
    <font>
      <sz val="8"/>
      <color rgb="FF000000"/>
      <name val="Arial Cyr"/>
      <family val="2"/>
      <charset val="1"/>
    </font>
    <font>
      <b val="true"/>
      <sz val="12"/>
      <color rgb="FF000000"/>
      <name val="Arial Cyr"/>
      <family val="2"/>
      <charset val="204"/>
    </font>
    <font>
      <i val="true"/>
      <sz val="12"/>
      <color rgb="FF000000"/>
      <name val="Arial Cyr"/>
      <family val="2"/>
      <charset val="204"/>
    </font>
    <font>
      <b val="true"/>
      <u val="single"/>
      <sz val="12"/>
      <color rgb="FF000000"/>
      <name val="Arial Cyr"/>
      <family val="2"/>
      <charset val="204"/>
    </font>
    <font>
      <b val="true"/>
      <sz val="12"/>
      <color rgb="FF000000"/>
      <name val="Arial Cyr"/>
      <family val="2"/>
      <charset val="1"/>
    </font>
    <font>
      <i val="true"/>
      <u val="single"/>
      <sz val="12"/>
      <color rgb="FF000000"/>
      <name val="Arial Cyr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EEEEEE"/>
      </patternFill>
    </fill>
    <fill>
      <patternFill patternType="solid">
        <fgColor rgb="FFEEEEEE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DDDDDD"/>
        <bgColor rgb="FFEEEEEE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dotted"/>
      <right style="dotted"/>
      <top style="dotted"/>
      <bottom style="dotted"/>
      <diagonal/>
    </border>
    <border diagonalUp="false" diagonalDown="false">
      <left style="hair"/>
      <right/>
      <top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0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8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1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0" borderId="1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justify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1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3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1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3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9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8" fillId="0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8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0" fontId="0" fillId="3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71" fontId="0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4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71" fontId="0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1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  <xf numFmtId="170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3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5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8" fontId="2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3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7" fontId="0" fillId="0" borderId="3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8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8" fontId="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0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3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3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32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6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33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3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3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3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3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3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3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3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3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0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3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23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2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3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3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2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0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6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  <dxfs count="4">
    <dxf>
      <fill>
        <patternFill patternType="solid">
          <fgColor rgb="FFDDDDDD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FFFFFF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worksheet" Target="worksheets/sheet9.xml"/><Relationship Id="rId12" Type="http://schemas.openxmlformats.org/officeDocument/2006/relationships/worksheet" Target="worksheets/sheet10.xml"/><Relationship Id="rId13" Type="http://schemas.openxmlformats.org/officeDocument/2006/relationships/worksheet" Target="worksheets/sheet11.xml"/><Relationship Id="rId14" Type="http://schemas.openxmlformats.org/officeDocument/2006/relationships/worksheet" Target="worksheets/sheet12.xml"/><Relationship Id="rId15" Type="http://schemas.openxmlformats.org/officeDocument/2006/relationships/worksheet" Target="worksheets/sheet13.xml"/><Relationship Id="rId16" Type="http://schemas.openxmlformats.org/officeDocument/2006/relationships/worksheet" Target="worksheets/sheet14.xml"/><Relationship Id="rId17" Type="http://schemas.openxmlformats.org/officeDocument/2006/relationships/worksheet" Target="worksheets/sheet15.xml"/><Relationship Id="rId18" Type="http://schemas.openxmlformats.org/officeDocument/2006/relationships/worksheet" Target="worksheets/sheet16.xml"/><Relationship Id="rId19" Type="http://schemas.openxmlformats.org/officeDocument/2006/relationships/worksheet" Target="worksheets/sheet17.xml"/><Relationship Id="rId20" Type="http://schemas.openxmlformats.org/officeDocument/2006/relationships/worksheet" Target="worksheets/sheet18.xml"/><Relationship Id="rId21" Type="http://schemas.openxmlformats.org/officeDocument/2006/relationships/worksheet" Target="worksheets/sheet19.xml"/><Relationship Id="rId22" Type="http://schemas.openxmlformats.org/officeDocument/2006/relationships/worksheet" Target="worksheets/sheet20.xml"/><Relationship Id="rId23" Type="http://schemas.openxmlformats.org/officeDocument/2006/relationships/worksheet" Target="worksheets/sheet21.xml"/><Relationship Id="rId24" Type="http://schemas.openxmlformats.org/officeDocument/2006/relationships/worksheet" Target="worksheets/sheet22.xml"/><Relationship Id="rId25" Type="http://schemas.openxmlformats.org/officeDocument/2006/relationships/worksheet" Target="worksheets/sheet23.xml"/><Relationship Id="rId26" Type="http://schemas.openxmlformats.org/officeDocument/2006/relationships/worksheet" Target="worksheets/sheet24.xml"/><Relationship Id="rId27" Type="http://schemas.openxmlformats.org/officeDocument/2006/relationships/worksheet" Target="worksheets/sheet25.xml"/><Relationship Id="rId28" Type="http://schemas.openxmlformats.org/officeDocument/2006/relationships/worksheet" Target="worksheets/sheet26.xml"/><Relationship Id="rId29" Type="http://schemas.openxmlformats.org/officeDocument/2006/relationships/worksheet" Target="worksheets/sheet27.xml"/><Relationship Id="rId30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dez2012@yandex.ru" TargetMode="Externa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mailto:adez2012@yandex.ru" TargetMode="Externa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hyperlink" Target="mailto:adez2012@yandex.ru" TargetMode="Externa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hyperlink" Target="mailto:adez2012@yandex.ru" TargetMode="External"/><Relationship Id="rId2" Type="http://schemas.openxmlformats.org/officeDocument/2006/relationships/drawing" Target="../drawings/drawing1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hyperlink" Target="mailto:adez2012@yandex.ru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6"/>
  <sheetViews>
    <sheetView showFormulas="false" showGridLines="true" showRowColHeaders="true" showZeros="true" rightToLeft="false" tabSelected="false" showOutlineSymbols="true" defaultGridColor="true" view="pageBreakPreview" topLeftCell="A7" colorId="64" zoomScale="100" zoomScaleNormal="100" zoomScalePageLayoutView="100" workbookViewId="0">
      <selection pane="topLeft" activeCell="G17" activeCellId="0" sqref="G17"/>
    </sheetView>
  </sheetViews>
  <sheetFormatPr defaultColWidth="10.2578125" defaultRowHeight="12.8" zeroHeight="false" outlineLevelRow="0" outlineLevelCol="0"/>
  <cols>
    <col collapsed="false" customWidth="true" hidden="false" outlineLevel="0" max="2" min="2" style="1" width="13.8"/>
    <col collapsed="false" customWidth="true" hidden="false" outlineLevel="0" max="3" min="3" style="1" width="19.38"/>
    <col collapsed="false" customWidth="true" hidden="false" outlineLevel="0" max="6" min="6" style="1" width="14.2"/>
    <col collapsed="false" customWidth="true" hidden="false" outlineLevel="0" max="9" min="9" style="1" width="12.79"/>
    <col collapsed="false" customWidth="true" hidden="false" outlineLevel="0" max="10" min="10" style="1" width="14.35"/>
    <col collapsed="false" customWidth="true" hidden="false" outlineLevel="0" max="11" min="11" style="1" width="14.2"/>
  </cols>
  <sheetData>
    <row r="1" customFormat="false" ht="31.05" hidden="false" customHeight="true" outlineLevel="0" collapsed="false">
      <c r="A1" s="2" t="s">
        <v>0</v>
      </c>
      <c r="B1" s="2"/>
      <c r="C1" s="2"/>
      <c r="D1" s="3" t="s">
        <v>1</v>
      </c>
      <c r="E1" s="3"/>
      <c r="F1" s="3"/>
      <c r="G1" s="3"/>
      <c r="H1" s="3"/>
      <c r="I1" s="3"/>
      <c r="J1" s="4" t="s">
        <v>2</v>
      </c>
      <c r="K1" s="4"/>
    </row>
    <row r="2" customFormat="false" ht="23.85" hidden="false" customHeight="true" outlineLevel="0" collapsed="false">
      <c r="A2" s="2" t="s">
        <v>3</v>
      </c>
      <c r="B2" s="2"/>
      <c r="C2" s="5" t="n">
        <f aca="false">журнал!C2</f>
        <v>89379676209</v>
      </c>
      <c r="D2" s="3"/>
      <c r="E2" s="3"/>
      <c r="F2" s="3"/>
      <c r="G2" s="3"/>
      <c r="H2" s="3"/>
      <c r="I2" s="3"/>
      <c r="J2" s="4"/>
      <c r="K2" s="4"/>
    </row>
    <row r="3" customFormat="false" ht="29.1" hidden="false" customHeight="true" outlineLevel="0" collapsed="false">
      <c r="A3" s="2" t="s">
        <v>4</v>
      </c>
      <c r="B3" s="2"/>
      <c r="C3" s="5" t="s">
        <v>5</v>
      </c>
      <c r="D3" s="3"/>
      <c r="E3" s="3"/>
      <c r="F3" s="3"/>
      <c r="G3" s="3"/>
      <c r="H3" s="3"/>
      <c r="I3" s="3"/>
      <c r="J3" s="4"/>
      <c r="K3" s="4"/>
    </row>
    <row r="4" customFormat="false" ht="46.25" hidden="false" customHeight="true" outlineLevel="0" collapsed="false">
      <c r="A4" s="2" t="s">
        <v>6</v>
      </c>
      <c r="B4" s="2"/>
      <c r="C4" s="5" t="s">
        <v>7</v>
      </c>
      <c r="D4" s="6" t="s">
        <v>8</v>
      </c>
      <c r="E4" s="6"/>
      <c r="F4" s="6"/>
      <c r="G4" s="6"/>
      <c r="H4" s="6"/>
      <c r="I4" s="6"/>
      <c r="J4" s="4"/>
      <c r="K4" s="4"/>
    </row>
    <row r="5" customFormat="false" ht="49.25" hidden="false" customHeight="true" outlineLevel="0" collapsed="false">
      <c r="A5" s="6" t="s">
        <v>9</v>
      </c>
      <c r="B5" s="6" t="s">
        <v>10</v>
      </c>
      <c r="C5" s="6" t="s">
        <v>11</v>
      </c>
      <c r="D5" s="6" t="s">
        <v>12</v>
      </c>
      <c r="E5" s="6" t="s">
        <v>13</v>
      </c>
      <c r="F5" s="6" t="s">
        <v>14</v>
      </c>
      <c r="G5" s="6" t="s">
        <v>15</v>
      </c>
      <c r="H5" s="6" t="s">
        <v>16</v>
      </c>
      <c r="I5" s="6"/>
      <c r="J5" s="6" t="s">
        <v>17</v>
      </c>
      <c r="K5" s="6" t="s">
        <v>18</v>
      </c>
    </row>
    <row r="6" customFormat="false" ht="42.5" hidden="false" customHeight="true" outlineLevel="0" collapsed="false">
      <c r="A6" s="6"/>
      <c r="B6" s="6"/>
      <c r="C6" s="6"/>
      <c r="D6" s="6"/>
      <c r="E6" s="6"/>
      <c r="F6" s="6"/>
      <c r="G6" s="6"/>
      <c r="H6" s="5" t="s">
        <v>19</v>
      </c>
      <c r="I6" s="5" t="s">
        <v>20</v>
      </c>
      <c r="J6" s="6"/>
      <c r="K6" s="6"/>
    </row>
    <row r="7" customFormat="false" ht="47" hidden="false" customHeight="true" outlineLevel="0" collapsed="false">
      <c r="A7" s="7" t="n">
        <v>45477</v>
      </c>
      <c r="B7" s="8" t="s">
        <v>21</v>
      </c>
      <c r="C7" s="9" t="s">
        <v>22</v>
      </c>
      <c r="D7" s="10" t="n">
        <v>7021</v>
      </c>
      <c r="E7" s="8" t="s">
        <v>23</v>
      </c>
      <c r="F7" s="9" t="s">
        <v>24</v>
      </c>
      <c r="G7" s="11" t="n">
        <f aca="false">'1 конт(2)'!G76</f>
        <v>2.84</v>
      </c>
      <c r="H7" s="5" t="str">
        <f aca="false">'1 контур(1)'!C72</f>
        <v>1 контур защиты</v>
      </c>
      <c r="I7" s="5" t="str">
        <f aca="false">'1 контур(1)'!C71</f>
        <v>1-71</v>
      </c>
      <c r="J7" s="12" t="str">
        <f aca="false">журнал!J11</f>
        <v>Синантропные грызуны</v>
      </c>
      <c r="K7" s="13"/>
    </row>
    <row r="8" customFormat="false" ht="41" hidden="false" customHeight="true" outlineLevel="0" collapsed="false">
      <c r="A8" s="7" t="n">
        <v>45478</v>
      </c>
      <c r="B8" s="8" t="s">
        <v>21</v>
      </c>
      <c r="C8" s="9" t="s">
        <v>22</v>
      </c>
      <c r="D8" s="10" t="n">
        <v>7021</v>
      </c>
      <c r="E8" s="8" t="s">
        <v>23</v>
      </c>
      <c r="F8" s="9" t="s">
        <v>24</v>
      </c>
      <c r="G8" s="14" t="n">
        <f aca="false">'2 контур'!G71</f>
        <v>2.56</v>
      </c>
      <c r="H8" s="8" t="s">
        <v>25</v>
      </c>
      <c r="I8" s="15" t="s">
        <v>26</v>
      </c>
      <c r="J8" s="8" t="s">
        <v>27</v>
      </c>
      <c r="K8" s="8"/>
    </row>
    <row r="9" customFormat="false" ht="61.15" hidden="false" customHeight="true" outlineLevel="0" collapsed="false">
      <c r="A9" s="7" t="n">
        <v>45485</v>
      </c>
      <c r="B9" s="10" t="s">
        <v>28</v>
      </c>
      <c r="C9" s="16" t="s">
        <v>29</v>
      </c>
      <c r="D9" s="17" t="s">
        <v>30</v>
      </c>
      <c r="E9" s="10" t="s">
        <v>31</v>
      </c>
      <c r="F9" s="16" t="s">
        <v>32</v>
      </c>
      <c r="G9" s="14" t="n">
        <f aca="false">'АЭРО 08.07'!G74</f>
        <v>0.5</v>
      </c>
      <c r="H9" s="8" t="str">
        <f aca="false">'АЭРО 08.07'!C74</f>
        <v>10 000 м2</v>
      </c>
      <c r="I9" s="15" t="s">
        <v>33</v>
      </c>
      <c r="J9" s="18" t="s">
        <v>34</v>
      </c>
      <c r="K9" s="8"/>
    </row>
    <row r="10" customFormat="false" ht="38.05" hidden="false" customHeight="true" outlineLevel="0" collapsed="false">
      <c r="A10" s="19" t="n">
        <v>45485</v>
      </c>
      <c r="B10" s="8" t="s">
        <v>21</v>
      </c>
      <c r="C10" s="9" t="s">
        <v>22</v>
      </c>
      <c r="D10" s="10" t="n">
        <v>7021</v>
      </c>
      <c r="E10" s="8" t="s">
        <v>23</v>
      </c>
      <c r="F10" s="9" t="s">
        <v>24</v>
      </c>
      <c r="G10" s="20" t="n">
        <f aca="false">'1 конт(2)'!G76</f>
        <v>2.84</v>
      </c>
      <c r="H10" s="21" t="s">
        <v>35</v>
      </c>
      <c r="I10" s="22" t="s">
        <v>36</v>
      </c>
      <c r="J10" s="21" t="s">
        <v>27</v>
      </c>
      <c r="K10" s="21"/>
    </row>
    <row r="11" customFormat="false" ht="40.25" hidden="false" customHeight="true" outlineLevel="0" collapsed="false">
      <c r="A11" s="19" t="n">
        <v>45488</v>
      </c>
      <c r="B11" s="8" t="s">
        <v>21</v>
      </c>
      <c r="C11" s="9" t="s">
        <v>22</v>
      </c>
      <c r="D11" s="10" t="n">
        <v>7021</v>
      </c>
      <c r="E11" s="8" t="s">
        <v>23</v>
      </c>
      <c r="F11" s="9" t="s">
        <v>24</v>
      </c>
      <c r="G11" s="20" t="n">
        <f aca="false">'2 конт(2)'!G67</f>
        <v>2.56</v>
      </c>
      <c r="H11" s="21" t="s">
        <v>25</v>
      </c>
      <c r="I11" s="15" t="s">
        <v>26</v>
      </c>
      <c r="J11" s="21" t="s">
        <v>27</v>
      </c>
      <c r="K11" s="21"/>
    </row>
    <row r="12" customFormat="false" ht="61.15" hidden="false" customHeight="true" outlineLevel="0" collapsed="false">
      <c r="A12" s="19" t="n">
        <v>45489</v>
      </c>
      <c r="B12" s="23" t="s">
        <v>37</v>
      </c>
      <c r="C12" s="9" t="s">
        <v>38</v>
      </c>
      <c r="D12" s="10"/>
      <c r="E12" s="8" t="s">
        <v>39</v>
      </c>
      <c r="F12" s="23" t="s">
        <v>40</v>
      </c>
      <c r="G12" s="20" t="n">
        <v>24.21</v>
      </c>
      <c r="H12" s="21" t="s">
        <v>41</v>
      </c>
      <c r="I12" s="15" t="s">
        <v>33</v>
      </c>
      <c r="J12" s="18" t="s">
        <v>34</v>
      </c>
      <c r="K12" s="21"/>
    </row>
    <row r="13" customFormat="false" ht="38.05" hidden="false" customHeight="true" outlineLevel="0" collapsed="false">
      <c r="A13" s="19" t="n">
        <v>45495</v>
      </c>
      <c r="B13" s="8" t="s">
        <v>21</v>
      </c>
      <c r="C13" s="9" t="s">
        <v>22</v>
      </c>
      <c r="D13" s="10" t="n">
        <v>7021</v>
      </c>
      <c r="E13" s="8" t="s">
        <v>23</v>
      </c>
      <c r="F13" s="9" t="s">
        <v>24</v>
      </c>
      <c r="G13" s="20" t="n">
        <f aca="false">'1 контур(3)'!H71</f>
        <v>2.84</v>
      </c>
      <c r="H13" s="21" t="s">
        <v>35</v>
      </c>
      <c r="I13" s="15" t="s">
        <v>36</v>
      </c>
      <c r="J13" s="21" t="s">
        <v>27</v>
      </c>
      <c r="K13" s="21"/>
    </row>
    <row r="14" customFormat="false" ht="40.25" hidden="false" customHeight="true" outlineLevel="0" collapsed="false">
      <c r="A14" s="19" t="n">
        <v>45496</v>
      </c>
      <c r="B14" s="8" t="s">
        <v>21</v>
      </c>
      <c r="C14" s="9" t="s">
        <v>22</v>
      </c>
      <c r="D14" s="10" t="n">
        <v>7021</v>
      </c>
      <c r="E14" s="8" t="s">
        <v>23</v>
      </c>
      <c r="F14" s="9" t="s">
        <v>24</v>
      </c>
      <c r="G14" s="20" t="n">
        <f aca="false">'2 контур(3)'!G71</f>
        <v>2.56</v>
      </c>
      <c r="H14" s="21" t="s">
        <v>25</v>
      </c>
      <c r="I14" s="15" t="s">
        <v>26</v>
      </c>
      <c r="J14" s="21" t="s">
        <v>27</v>
      </c>
      <c r="K14" s="21"/>
    </row>
    <row r="15" customFormat="false" ht="61.15" hidden="false" customHeight="true" outlineLevel="0" collapsed="false">
      <c r="A15" s="7" t="n">
        <v>45499</v>
      </c>
      <c r="B15" s="10" t="s">
        <v>28</v>
      </c>
      <c r="C15" s="16" t="s">
        <v>29</v>
      </c>
      <c r="D15" s="17" t="s">
        <v>30</v>
      </c>
      <c r="E15" s="10" t="s">
        <v>31</v>
      </c>
      <c r="F15" s="16" t="s">
        <v>32</v>
      </c>
      <c r="G15" s="14" t="n">
        <f aca="false">'аэро 26.07'!G74</f>
        <v>0.5</v>
      </c>
      <c r="H15" s="8" t="str">
        <f aca="false">'аэро 26.07'!C74</f>
        <v>10 000 м2</v>
      </c>
      <c r="I15" s="15" t="s">
        <v>33</v>
      </c>
      <c r="J15" s="18" t="s">
        <v>34</v>
      </c>
      <c r="K15" s="8"/>
    </row>
    <row r="16" customFormat="false" ht="61.15" hidden="false" customHeight="true" outlineLevel="0" collapsed="false">
      <c r="A16" s="7" t="n">
        <v>45502</v>
      </c>
      <c r="B16" s="23" t="s">
        <v>37</v>
      </c>
      <c r="C16" s="9" t="s">
        <v>38</v>
      </c>
      <c r="D16" s="10"/>
      <c r="E16" s="8" t="s">
        <v>39</v>
      </c>
      <c r="F16" s="23" t="s">
        <v>40</v>
      </c>
      <c r="G16" s="20" t="n">
        <v>24.21</v>
      </c>
      <c r="H16" s="21" t="s">
        <v>41</v>
      </c>
      <c r="I16" s="15" t="s">
        <v>33</v>
      </c>
      <c r="J16" s="18" t="s">
        <v>34</v>
      </c>
      <c r="K16" s="21"/>
    </row>
  </sheetData>
  <mergeCells count="17">
    <mergeCell ref="A1:C1"/>
    <mergeCell ref="D1:I3"/>
    <mergeCell ref="J1:K4"/>
    <mergeCell ref="A2:B2"/>
    <mergeCell ref="A3:B3"/>
    <mergeCell ref="A4:B4"/>
    <mergeCell ref="D4:I4"/>
    <mergeCell ref="A5:A6"/>
    <mergeCell ref="B5:B6"/>
    <mergeCell ref="C5:C6"/>
    <mergeCell ref="D5:D6"/>
    <mergeCell ref="E5:E6"/>
    <mergeCell ref="F5:F6"/>
    <mergeCell ref="G5:G6"/>
    <mergeCell ref="H5:I5"/>
    <mergeCell ref="J5:J6"/>
    <mergeCell ref="K5:K6"/>
  </mergeCells>
  <hyperlinks>
    <hyperlink ref="C3" r:id="rId1" display="adez2012@yandex.ru"/>
  </hyperlinks>
  <printOptions headings="false" gridLines="false" gridLinesSet="true" horizontalCentered="false" verticalCentered="false"/>
  <pageMargins left="0.7875" right="0.7875" top="0.886111111111111" bottom="0.886111111111111" header="0.511811023622047" footer="0.511811023622047"/>
  <pageSetup paperSize="9" scale="67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1048576"/>
  <sheetViews>
    <sheetView showFormulas="false" showGridLines="true" showRowColHeaders="true" showZeros="true" rightToLeft="false" tabSelected="false" showOutlineSymbols="true" defaultGridColor="true" view="pageBreakPreview" topLeftCell="A28" colorId="64" zoomScale="100" zoomScaleNormal="75" zoomScalePageLayoutView="100" workbookViewId="0">
      <selection pane="topLeft" activeCell="A52" activeCellId="0" sqref="A52"/>
    </sheetView>
  </sheetViews>
  <sheetFormatPr defaultColWidth="10.2578125" defaultRowHeight="13.8" zeroHeight="false" outlineLevelRow="0" outlineLevelCol="0"/>
  <cols>
    <col collapsed="false" customWidth="true" hidden="false" outlineLevel="0" max="1" min="1" style="1" width="17"/>
    <col collapsed="false" customWidth="true" hidden="false" outlineLevel="0" max="3" min="3" style="1" width="13"/>
    <col collapsed="false" customWidth="true" hidden="false" outlineLevel="0" max="4" min="4" style="1" width="14.75"/>
    <col collapsed="false" customWidth="true" hidden="false" outlineLevel="0" max="5" min="5" style="1" width="12"/>
    <col collapsed="false" customWidth="true" hidden="false" outlineLevel="0" max="6" min="6" style="1" width="13.25"/>
    <col collapsed="false" customWidth="true" hidden="false" outlineLevel="0" max="7" min="7" style="1" width="13"/>
  </cols>
  <sheetData>
    <row r="1" customFormat="false" ht="13.8" hidden="false" customHeight="false" outlineLevel="0" collapsed="false">
      <c r="A1" s="127" t="s">
        <v>0</v>
      </c>
      <c r="B1" s="127"/>
      <c r="C1" s="127"/>
      <c r="D1" s="127"/>
      <c r="E1" s="127"/>
      <c r="F1" s="127"/>
      <c r="G1" s="127"/>
    </row>
    <row r="2" customFormat="false" ht="13.8" hidden="false" customHeight="false" outlineLevel="0" collapsed="false">
      <c r="A2" s="128" t="s">
        <v>3</v>
      </c>
      <c r="B2" s="128"/>
      <c r="C2" s="129" t="n">
        <v>89379676209</v>
      </c>
      <c r="D2" s="129"/>
      <c r="E2" s="130"/>
      <c r="F2" s="130"/>
      <c r="G2" s="131"/>
    </row>
    <row r="3" customFormat="false" ht="13.8" hidden="false" customHeight="false" outlineLevel="0" collapsed="false">
      <c r="A3" s="132" t="s">
        <v>303</v>
      </c>
      <c r="B3" s="133" t="s">
        <v>304</v>
      </c>
      <c r="C3" s="133"/>
      <c r="D3" s="134" t="s">
        <v>305</v>
      </c>
      <c r="E3" s="134"/>
      <c r="F3" s="135" t="s">
        <v>7</v>
      </c>
      <c r="G3" s="135"/>
    </row>
    <row r="4" customFormat="false" ht="13.8" hidden="false" customHeight="false" outlineLevel="0" collapsed="false">
      <c r="A4" s="132" t="s">
        <v>306</v>
      </c>
      <c r="B4" s="136" t="s">
        <v>52</v>
      </c>
      <c r="C4" s="136"/>
      <c r="D4" s="137" t="s">
        <v>263</v>
      </c>
      <c r="E4" s="137"/>
      <c r="F4" s="138" t="s">
        <v>252</v>
      </c>
      <c r="G4" s="138"/>
    </row>
    <row r="5" customFormat="false" ht="13.8" hidden="false" customHeight="false" outlineLevel="0" collapsed="false">
      <c r="A5" s="139" t="s">
        <v>307</v>
      </c>
      <c r="B5" s="140" t="n">
        <v>45481</v>
      </c>
      <c r="C5" s="130"/>
      <c r="D5" s="130"/>
      <c r="E5" s="130"/>
      <c r="F5" s="130"/>
      <c r="G5" s="131"/>
    </row>
    <row r="6" customFormat="false" ht="13.8" hidden="false" customHeight="false" outlineLevel="0" collapsed="false">
      <c r="A6" s="141"/>
      <c r="B6" s="141"/>
      <c r="C6" s="141"/>
      <c r="D6" s="141"/>
      <c r="E6" s="141"/>
      <c r="F6" s="141"/>
      <c r="G6" s="141"/>
    </row>
    <row r="7" customFormat="false" ht="13.8" hidden="false" customHeight="false" outlineLevel="0" collapsed="false">
      <c r="A7" s="127" t="s">
        <v>308</v>
      </c>
      <c r="B7" s="127"/>
      <c r="C7" s="127"/>
      <c r="D7" s="127"/>
      <c r="E7" s="127"/>
      <c r="F7" s="127"/>
      <c r="G7" s="127"/>
    </row>
    <row r="8" customFormat="false" ht="13.8" hidden="false" customHeight="false" outlineLevel="0" collapsed="false">
      <c r="A8" s="142" t="s">
        <v>309</v>
      </c>
      <c r="B8" s="142"/>
      <c r="C8" s="141"/>
      <c r="D8" s="141"/>
      <c r="E8" s="141"/>
      <c r="F8" s="141"/>
      <c r="G8" s="141"/>
    </row>
    <row r="9" customFormat="false" ht="13.8" hidden="false" customHeight="false" outlineLevel="0" collapsed="false">
      <c r="A9" s="142" t="s">
        <v>310</v>
      </c>
      <c r="B9" s="141"/>
      <c r="C9" s="141"/>
      <c r="D9" s="141"/>
      <c r="E9" s="141"/>
      <c r="F9" s="141"/>
      <c r="G9" s="141"/>
    </row>
    <row r="10" customFormat="false" ht="38.55" hidden="false" customHeight="true" outlineLevel="0" collapsed="false">
      <c r="A10" s="143" t="s">
        <v>311</v>
      </c>
      <c r="B10" s="143" t="s">
        <v>312</v>
      </c>
      <c r="C10" s="143" t="s">
        <v>313</v>
      </c>
      <c r="D10" s="143" t="s">
        <v>314</v>
      </c>
      <c r="E10" s="143" t="s">
        <v>315</v>
      </c>
      <c r="F10" s="143" t="s">
        <v>316</v>
      </c>
      <c r="G10" s="143"/>
    </row>
    <row r="11" customFormat="false" ht="13.8" hidden="false" customHeight="false" outlineLevel="0" collapsed="false">
      <c r="A11" s="144" t="s">
        <v>33</v>
      </c>
      <c r="B11" s="144" t="s">
        <v>33</v>
      </c>
      <c r="C11" s="144" t="s">
        <v>33</v>
      </c>
      <c r="D11" s="144" t="s">
        <v>33</v>
      </c>
      <c r="E11" s="145" t="s">
        <v>33</v>
      </c>
      <c r="F11" s="144" t="s">
        <v>33</v>
      </c>
      <c r="G11" s="144"/>
    </row>
    <row r="12" customFormat="false" ht="13.8" hidden="false" customHeight="false" outlineLevel="0" collapsed="false">
      <c r="A12" s="141"/>
      <c r="B12" s="141"/>
      <c r="C12" s="141"/>
      <c r="D12" s="141"/>
      <c r="E12" s="141"/>
      <c r="F12" s="141"/>
      <c r="G12" s="141"/>
    </row>
    <row r="13" customFormat="false" ht="13.8" hidden="false" customHeight="false" outlineLevel="0" collapsed="false">
      <c r="A13" s="142" t="s">
        <v>317</v>
      </c>
      <c r="B13" s="142"/>
      <c r="C13" s="142"/>
      <c r="D13" s="141"/>
      <c r="E13" s="141"/>
      <c r="F13" s="141"/>
      <c r="G13" s="141"/>
    </row>
    <row r="14" customFormat="false" ht="38.55" hidden="false" customHeight="true" outlineLevel="0" collapsed="false">
      <c r="A14" s="146" t="s">
        <v>311</v>
      </c>
      <c r="B14" s="143" t="s">
        <v>312</v>
      </c>
      <c r="C14" s="143" t="s">
        <v>313</v>
      </c>
      <c r="D14" s="143" t="s">
        <v>314</v>
      </c>
      <c r="E14" s="143" t="s">
        <v>315</v>
      </c>
      <c r="F14" s="143" t="s">
        <v>316</v>
      </c>
      <c r="G14" s="143"/>
    </row>
    <row r="15" customFormat="false" ht="14.15" hidden="false" customHeight="false" outlineLevel="0" collapsed="false">
      <c r="A15" s="5" t="s">
        <v>33</v>
      </c>
      <c r="B15" s="4" t="s">
        <v>33</v>
      </c>
      <c r="C15" s="4" t="s">
        <v>33</v>
      </c>
      <c r="D15" s="4" t="s">
        <v>33</v>
      </c>
      <c r="E15" s="147" t="s">
        <v>33</v>
      </c>
      <c r="F15" s="4" t="s">
        <v>33</v>
      </c>
      <c r="G15" s="4"/>
    </row>
    <row r="16" customFormat="false" ht="13.8" hidden="false" customHeight="false" outlineLevel="0" collapsed="false">
      <c r="A16" s="148" t="s">
        <v>318</v>
      </c>
      <c r="B16" s="141"/>
      <c r="C16" s="141"/>
      <c r="D16" s="141"/>
      <c r="E16" s="141"/>
      <c r="F16" s="141"/>
      <c r="G16" s="141"/>
    </row>
    <row r="17" customFormat="false" ht="13.8" hidden="false" customHeight="false" outlineLevel="0" collapsed="false">
      <c r="A17" s="149" t="s">
        <v>319</v>
      </c>
      <c r="B17" s="149" t="s">
        <v>320</v>
      </c>
      <c r="C17" s="141"/>
      <c r="D17" s="141"/>
      <c r="E17" s="141"/>
      <c r="F17" s="141"/>
      <c r="G17" s="141"/>
    </row>
    <row r="18" customFormat="false" ht="13.8" hidden="false" customHeight="false" outlineLevel="0" collapsed="false">
      <c r="A18" s="150" t="s">
        <v>321</v>
      </c>
      <c r="B18" s="150"/>
      <c r="C18" s="141"/>
      <c r="D18" s="141"/>
      <c r="E18" s="141"/>
      <c r="F18" s="141"/>
      <c r="G18" s="141"/>
    </row>
    <row r="19" customFormat="false" ht="13.8" hidden="false" customHeight="false" outlineLevel="0" collapsed="false">
      <c r="A19" s="133" t="s">
        <v>322</v>
      </c>
      <c r="B19" s="4" t="str">
        <f aca="false">F15</f>
        <v>-</v>
      </c>
      <c r="C19" s="141"/>
      <c r="D19" s="141"/>
      <c r="E19" s="141"/>
      <c r="F19" s="141"/>
      <c r="G19" s="141"/>
    </row>
    <row r="20" customFormat="false" ht="13.8" hidden="false" customHeight="false" outlineLevel="0" collapsed="false">
      <c r="A20" s="133" t="s">
        <v>323</v>
      </c>
      <c r="B20" s="4" t="str">
        <f aca="false">B19</f>
        <v>-</v>
      </c>
      <c r="C20" s="141"/>
      <c r="D20" s="141"/>
      <c r="E20" s="141"/>
      <c r="F20" s="141"/>
      <c r="G20" s="141"/>
    </row>
    <row r="21" customFormat="false" ht="13.8" hidden="false" customHeight="false" outlineLevel="0" collapsed="false">
      <c r="A21" s="129" t="s">
        <v>324</v>
      </c>
      <c r="B21" s="130"/>
      <c r="C21" s="130"/>
      <c r="D21" s="130"/>
      <c r="E21" s="131"/>
      <c r="F21" s="151" t="s">
        <v>33</v>
      </c>
      <c r="G21" s="151"/>
    </row>
    <row r="22" customFormat="false" ht="13.8" hidden="false" customHeight="false" outlineLevel="0" collapsed="false">
      <c r="A22" s="129" t="s">
        <v>325</v>
      </c>
      <c r="B22" s="130"/>
      <c r="C22" s="130"/>
      <c r="D22" s="130"/>
      <c r="E22" s="131"/>
      <c r="F22" s="4" t="s">
        <v>33</v>
      </c>
      <c r="G22" s="4"/>
    </row>
    <row r="23" customFormat="false" ht="13.8" hidden="false" customHeight="false" outlineLevel="0" collapsed="false">
      <c r="A23" s="129" t="s">
        <v>326</v>
      </c>
      <c r="B23" s="130"/>
      <c r="C23" s="130"/>
      <c r="D23" s="130"/>
      <c r="E23" s="131"/>
      <c r="F23" s="4" t="s">
        <v>33</v>
      </c>
      <c r="G23" s="4"/>
    </row>
    <row r="24" customFormat="false" ht="13.8" hidden="false" customHeight="false" outlineLevel="0" collapsed="false">
      <c r="A24" s="129" t="s">
        <v>327</v>
      </c>
      <c r="B24" s="130"/>
      <c r="C24" s="130"/>
      <c r="D24" s="130"/>
      <c r="E24" s="131"/>
      <c r="F24" s="4" t="str">
        <f aca="false">B20</f>
        <v>-</v>
      </c>
      <c r="G24" s="4"/>
    </row>
    <row r="25" customFormat="false" ht="13.8" hidden="false" customHeight="false" outlineLevel="0" collapsed="false">
      <c r="A25" s="148" t="s">
        <v>328</v>
      </c>
      <c r="B25" s="141"/>
      <c r="C25" s="141"/>
      <c r="D25" s="141"/>
      <c r="E25" s="141"/>
      <c r="F25" s="141"/>
      <c r="G25" s="141"/>
    </row>
    <row r="26" customFormat="false" ht="13.8" hidden="false" customHeight="false" outlineLevel="0" collapsed="false">
      <c r="A26" s="129" t="s">
        <v>329</v>
      </c>
      <c r="B26" s="130"/>
      <c r="C26" s="130"/>
      <c r="D26" s="130"/>
      <c r="E26" s="130"/>
      <c r="F26" s="130"/>
      <c r="G26" s="131"/>
    </row>
    <row r="27" customFormat="false" ht="13.8" hidden="false" customHeight="false" outlineLevel="0" collapsed="false">
      <c r="A27" s="142" t="s">
        <v>330</v>
      </c>
      <c r="B27" s="141"/>
      <c r="C27" s="141"/>
      <c r="D27" s="141"/>
      <c r="E27" s="141"/>
      <c r="F27" s="141"/>
      <c r="G27" s="141"/>
    </row>
    <row r="28" customFormat="false" ht="38.55" hidden="false" customHeight="true" outlineLevel="0" collapsed="false">
      <c r="A28" s="146" t="s">
        <v>311</v>
      </c>
      <c r="B28" s="143" t="s">
        <v>312</v>
      </c>
      <c r="C28" s="143" t="s">
        <v>313</v>
      </c>
      <c r="D28" s="143" t="s">
        <v>314</v>
      </c>
      <c r="E28" s="143" t="s">
        <v>315</v>
      </c>
      <c r="F28" s="143" t="s">
        <v>316</v>
      </c>
      <c r="G28" s="143"/>
    </row>
    <row r="29" customFormat="false" ht="13.8" hidden="false" customHeight="false" outlineLevel="0" collapsed="false">
      <c r="A29" s="144" t="s">
        <v>33</v>
      </c>
      <c r="B29" s="144" t="s">
        <v>33</v>
      </c>
      <c r="C29" s="144" t="s">
        <v>33</v>
      </c>
      <c r="D29" s="144" t="s">
        <v>33</v>
      </c>
      <c r="E29" s="145" t="s">
        <v>33</v>
      </c>
      <c r="F29" s="144" t="s">
        <v>33</v>
      </c>
      <c r="G29" s="144"/>
    </row>
    <row r="30" customFormat="false" ht="13.8" hidden="false" customHeight="false" outlineLevel="0" collapsed="false">
      <c r="A30" s="148" t="s">
        <v>318</v>
      </c>
      <c r="B30" s="141"/>
      <c r="C30" s="141"/>
      <c r="D30" s="141"/>
      <c r="E30" s="141"/>
      <c r="F30" s="141"/>
      <c r="G30" s="141"/>
    </row>
    <row r="31" customFormat="false" ht="13.8" hidden="false" customHeight="false" outlineLevel="0" collapsed="false">
      <c r="A31" s="149" t="s">
        <v>319</v>
      </c>
      <c r="B31" s="149" t="s">
        <v>320</v>
      </c>
      <c r="C31" s="141"/>
      <c r="D31" s="141"/>
      <c r="E31" s="141"/>
      <c r="F31" s="141"/>
      <c r="G31" s="141"/>
    </row>
    <row r="32" customFormat="false" ht="14.15" hidden="false" customHeight="true" outlineLevel="0" collapsed="false">
      <c r="A32" s="6" t="s">
        <v>331</v>
      </c>
      <c r="B32" s="6"/>
      <c r="C32" s="141"/>
      <c r="D32" s="141"/>
      <c r="E32" s="141"/>
      <c r="F32" s="141"/>
      <c r="G32" s="141"/>
    </row>
    <row r="33" customFormat="false" ht="13.8" hidden="false" customHeight="false" outlineLevel="0" collapsed="false">
      <c r="A33" s="133" t="s">
        <v>332</v>
      </c>
      <c r="B33" s="4" t="s">
        <v>33</v>
      </c>
      <c r="C33" s="141"/>
      <c r="D33" s="141"/>
      <c r="E33" s="141"/>
      <c r="F33" s="141"/>
      <c r="G33" s="141"/>
    </row>
    <row r="34" customFormat="false" ht="13.8" hidden="false" customHeight="false" outlineLevel="0" collapsed="false">
      <c r="A34" s="133" t="s">
        <v>333</v>
      </c>
      <c r="B34" s="4" t="s">
        <v>33</v>
      </c>
      <c r="C34" s="152"/>
      <c r="D34" s="152"/>
      <c r="E34" s="152"/>
      <c r="F34" s="152"/>
      <c r="G34" s="152"/>
    </row>
    <row r="35" customFormat="false" ht="13.8" hidden="false" customHeight="false" outlineLevel="0" collapsed="false">
      <c r="A35" s="133" t="s">
        <v>334</v>
      </c>
      <c r="B35" s="4" t="s">
        <v>33</v>
      </c>
      <c r="C35" s="153"/>
      <c r="D35" s="153"/>
      <c r="E35" s="153"/>
      <c r="F35" s="153"/>
      <c r="G35" s="141"/>
    </row>
    <row r="36" customFormat="false" ht="13.8" hidden="false" customHeight="false" outlineLevel="0" collapsed="false">
      <c r="A36" s="133" t="s">
        <v>323</v>
      </c>
      <c r="B36" s="4" t="s">
        <v>33</v>
      </c>
      <c r="C36" s="153"/>
      <c r="D36" s="153"/>
      <c r="E36" s="153"/>
      <c r="F36" s="153"/>
      <c r="G36" s="141"/>
    </row>
    <row r="37" customFormat="false" ht="13.8" hidden="false" customHeight="false" outlineLevel="0" collapsed="false">
      <c r="A37" s="154" t="s">
        <v>33</v>
      </c>
      <c r="B37" s="155"/>
      <c r="C37" s="155"/>
      <c r="D37" s="155"/>
      <c r="E37" s="155"/>
      <c r="F37" s="155"/>
      <c r="G37" s="131"/>
    </row>
    <row r="38" customFormat="false" ht="13.8" hidden="false" customHeight="false" outlineLevel="0" collapsed="false">
      <c r="A38" s="148" t="s">
        <v>328</v>
      </c>
      <c r="B38" s="141"/>
      <c r="C38" s="141"/>
      <c r="D38" s="141"/>
      <c r="E38" s="141"/>
      <c r="F38" s="141"/>
      <c r="G38" s="141"/>
    </row>
    <row r="39" customFormat="false" ht="13.8" hidden="false" customHeight="false" outlineLevel="0" collapsed="false">
      <c r="A39" s="129" t="s">
        <v>329</v>
      </c>
      <c r="B39" s="130"/>
      <c r="C39" s="130"/>
      <c r="D39" s="130"/>
      <c r="E39" s="130"/>
      <c r="F39" s="130"/>
      <c r="G39" s="131"/>
    </row>
    <row r="40" customFormat="false" ht="13.8" hidden="false" customHeight="false" outlineLevel="0" collapsed="false">
      <c r="A40" s="142" t="s">
        <v>335</v>
      </c>
      <c r="B40" s="141"/>
      <c r="C40" s="141"/>
      <c r="D40" s="141"/>
      <c r="E40" s="141"/>
      <c r="F40" s="141"/>
      <c r="G40" s="141"/>
    </row>
    <row r="41" customFormat="false" ht="26.85" hidden="false" customHeight="false" outlineLevel="0" collapsed="false">
      <c r="A41" s="143" t="s">
        <v>336</v>
      </c>
      <c r="B41" s="149" t="s">
        <v>337</v>
      </c>
      <c r="C41" s="149" t="s">
        <v>338</v>
      </c>
      <c r="D41" s="149" t="s">
        <v>339</v>
      </c>
      <c r="E41" s="149" t="s">
        <v>340</v>
      </c>
      <c r="F41" s="149" t="s">
        <v>341</v>
      </c>
      <c r="G41" s="143" t="s">
        <v>342</v>
      </c>
    </row>
    <row r="42" customFormat="false" ht="13.8" hidden="false" customHeight="false" outlineLevel="0" collapsed="false">
      <c r="A42" s="156" t="s">
        <v>343</v>
      </c>
      <c r="B42" s="156" t="n">
        <v>5</v>
      </c>
      <c r="C42" s="156" t="n">
        <v>3</v>
      </c>
      <c r="D42" s="156" t="s">
        <v>33</v>
      </c>
      <c r="E42" s="156" t="n">
        <v>1</v>
      </c>
      <c r="F42" s="156" t="s">
        <v>33</v>
      </c>
      <c r="G42" s="156" t="s">
        <v>33</v>
      </c>
    </row>
    <row r="43" customFormat="false" ht="13.8" hidden="false" customHeight="false" outlineLevel="0" collapsed="false">
      <c r="A43" s="148" t="s">
        <v>318</v>
      </c>
      <c r="B43" s="141"/>
      <c r="C43" s="153"/>
      <c r="D43" s="153"/>
      <c r="E43" s="153"/>
      <c r="F43" s="153"/>
      <c r="G43" s="153"/>
    </row>
    <row r="44" customFormat="false" ht="13.8" hidden="false" customHeight="false" outlineLevel="0" collapsed="false">
      <c r="A44" s="149" t="s">
        <v>319</v>
      </c>
      <c r="B44" s="149" t="s">
        <v>320</v>
      </c>
      <c r="C44" s="141"/>
      <c r="D44" s="141"/>
      <c r="E44" s="141"/>
      <c r="F44" s="141"/>
      <c r="G44" s="141"/>
    </row>
    <row r="45" customFormat="false" ht="13.8" hidden="false" customHeight="false" outlineLevel="0" collapsed="false">
      <c r="A45" s="157" t="s">
        <v>344</v>
      </c>
      <c r="B45" s="157"/>
      <c r="C45" s="141"/>
      <c r="D45" s="141"/>
      <c r="E45" s="141"/>
      <c r="F45" s="141"/>
      <c r="G45" s="141"/>
    </row>
    <row r="46" customFormat="false" ht="13.8" hidden="false" customHeight="false" outlineLevel="0" collapsed="false">
      <c r="A46" s="133" t="s">
        <v>337</v>
      </c>
      <c r="B46" s="4" t="n">
        <f aca="false">B42</f>
        <v>5</v>
      </c>
      <c r="C46" s="141"/>
      <c r="D46" s="141"/>
      <c r="E46" s="141"/>
      <c r="F46" s="141"/>
      <c r="G46" s="141"/>
    </row>
    <row r="47" customFormat="false" ht="13.8" hidden="false" customHeight="false" outlineLevel="0" collapsed="false">
      <c r="A47" s="133" t="s">
        <v>338</v>
      </c>
      <c r="B47" s="4" t="n">
        <f aca="false">C42</f>
        <v>3</v>
      </c>
      <c r="C47" s="141"/>
      <c r="D47" s="141"/>
      <c r="E47" s="141"/>
      <c r="F47" s="141"/>
      <c r="G47" s="141"/>
    </row>
    <row r="48" customFormat="false" ht="13.8" hidden="false" customHeight="false" outlineLevel="0" collapsed="false">
      <c r="A48" s="133" t="str">
        <f aca="false">D41</f>
        <v>Златоглазка</v>
      </c>
      <c r="B48" s="4" t="str">
        <f aca="false">D42</f>
        <v>-</v>
      </c>
      <c r="C48" s="141"/>
      <c r="D48" s="141"/>
      <c r="E48" s="141"/>
      <c r="F48" s="141"/>
      <c r="G48" s="141"/>
    </row>
    <row r="49" customFormat="false" ht="13.8" hidden="false" customHeight="false" outlineLevel="0" collapsed="false">
      <c r="A49" s="133" t="str">
        <f aca="false">E41</f>
        <v>Комары</v>
      </c>
      <c r="B49" s="4" t="n">
        <f aca="false">E42</f>
        <v>1</v>
      </c>
      <c r="C49" s="141"/>
      <c r="D49" s="141"/>
      <c r="E49" s="141"/>
      <c r="F49" s="141"/>
      <c r="G49" s="141"/>
    </row>
    <row r="50" customFormat="false" ht="13.8" hidden="false" customHeight="false" outlineLevel="0" collapsed="false">
      <c r="A50" s="133" t="str">
        <f aca="false">F41</f>
        <v>Осы</v>
      </c>
      <c r="B50" s="4" t="str">
        <f aca="false">F42</f>
        <v>-</v>
      </c>
      <c r="C50" s="141"/>
      <c r="D50" s="141"/>
      <c r="E50" s="141"/>
      <c r="F50" s="141"/>
      <c r="G50" s="141"/>
    </row>
    <row r="51" customFormat="false" ht="13.8" hidden="false" customHeight="false" outlineLevel="0" collapsed="false">
      <c r="A51" s="133" t="str">
        <f aca="false">G41</f>
        <v>Пищевая моль</v>
      </c>
      <c r="B51" s="4" t="str">
        <f aca="false">G42</f>
        <v>-</v>
      </c>
      <c r="C51" s="141"/>
      <c r="D51" s="141"/>
      <c r="E51" s="141"/>
      <c r="F51" s="141"/>
      <c r="G51" s="141"/>
    </row>
    <row r="52" customFormat="false" ht="13.8" hidden="false" customHeight="false" outlineLevel="0" collapsed="false">
      <c r="A52" s="148" t="s">
        <v>328</v>
      </c>
      <c r="B52" s="141"/>
      <c r="C52" s="141"/>
      <c r="D52" s="141"/>
      <c r="E52" s="141"/>
      <c r="F52" s="141"/>
      <c r="G52" s="141"/>
    </row>
    <row r="53" customFormat="false" ht="14.15" hidden="false" customHeight="true" outlineLevel="0" collapsed="false">
      <c r="A53" s="2" t="s">
        <v>345</v>
      </c>
      <c r="B53" s="2"/>
      <c r="C53" s="130"/>
      <c r="D53" s="130"/>
      <c r="E53" s="130"/>
      <c r="F53" s="130"/>
      <c r="G53" s="131"/>
    </row>
    <row r="54" customFormat="false" ht="13.8" hidden="false" customHeight="false" outlineLevel="0" collapsed="false">
      <c r="A54" s="158"/>
      <c r="B54" s="141"/>
      <c r="C54" s="141"/>
      <c r="D54" s="141"/>
      <c r="E54" s="141"/>
      <c r="F54" s="141"/>
      <c r="G54" s="141"/>
    </row>
    <row r="55" customFormat="false" ht="13.8" hidden="false" customHeight="false" outlineLevel="0" collapsed="false">
      <c r="A55" s="142" t="s">
        <v>346</v>
      </c>
      <c r="B55" s="152"/>
      <c r="C55" s="152"/>
      <c r="D55" s="152"/>
      <c r="E55" s="152"/>
      <c r="F55" s="152"/>
      <c r="G55" s="152"/>
    </row>
    <row r="56" customFormat="false" ht="38.55" hidden="false" customHeight="true" outlineLevel="0" collapsed="false">
      <c r="A56" s="143" t="s">
        <v>347</v>
      </c>
      <c r="B56" s="143"/>
      <c r="C56" s="143" t="s">
        <v>348</v>
      </c>
      <c r="D56" s="143" t="s">
        <v>47</v>
      </c>
      <c r="E56" s="143" t="s">
        <v>349</v>
      </c>
      <c r="F56" s="143"/>
      <c r="G56" s="143" t="s">
        <v>350</v>
      </c>
    </row>
    <row r="57" customFormat="false" ht="13.8" hidden="false" customHeight="true" outlineLevel="0" collapsed="false">
      <c r="A57" s="6" t="s">
        <v>351</v>
      </c>
      <c r="B57" s="6"/>
      <c r="C57" s="159" t="s">
        <v>33</v>
      </c>
      <c r="D57" s="6" t="s">
        <v>33</v>
      </c>
      <c r="E57" s="6" t="s">
        <v>33</v>
      </c>
      <c r="F57" s="6"/>
      <c r="G57" s="4" t="s">
        <v>33</v>
      </c>
    </row>
    <row r="58" customFormat="false" ht="14.15" hidden="false" customHeight="false" outlineLevel="0" collapsed="false">
      <c r="A58" s="6"/>
      <c r="B58" s="6"/>
      <c r="C58" s="160" t="s">
        <v>33</v>
      </c>
      <c r="D58" s="6"/>
      <c r="E58" s="6"/>
      <c r="F58" s="6"/>
      <c r="G58" s="4"/>
    </row>
    <row r="59" customFormat="false" ht="13.8" hidden="false" customHeight="true" outlineLevel="0" collapsed="false">
      <c r="A59" s="2" t="s">
        <v>352</v>
      </c>
      <c r="B59" s="2"/>
      <c r="C59" s="22" t="s">
        <v>33</v>
      </c>
      <c r="D59" s="161" t="s">
        <v>33</v>
      </c>
      <c r="E59" s="6" t="s">
        <v>33</v>
      </c>
      <c r="F59" s="6"/>
      <c r="G59" s="162" t="s">
        <v>33</v>
      </c>
    </row>
    <row r="60" customFormat="false" ht="14.15" hidden="false" customHeight="false" outlineLevel="0" collapsed="false">
      <c r="A60" s="2"/>
      <c r="B60" s="2"/>
      <c r="C60" s="5" t="s">
        <v>33</v>
      </c>
      <c r="D60" s="161"/>
      <c r="E60" s="6"/>
      <c r="F60" s="6"/>
      <c r="G60" s="162"/>
    </row>
    <row r="61" customFormat="false" ht="13.8" hidden="false" customHeight="true" outlineLevel="0" collapsed="false">
      <c r="A61" s="2" t="s">
        <v>345</v>
      </c>
      <c r="B61" s="2"/>
      <c r="C61" s="163" t="s">
        <v>353</v>
      </c>
      <c r="D61" s="5" t="s">
        <v>33</v>
      </c>
      <c r="E61" s="6" t="s">
        <v>33</v>
      </c>
      <c r="F61" s="6"/>
      <c r="G61" s="5" t="s">
        <v>33</v>
      </c>
    </row>
    <row r="62" customFormat="false" ht="13.8" hidden="false" customHeight="false" outlineLevel="0" collapsed="false">
      <c r="A62" s="164"/>
      <c r="B62" s="164"/>
      <c r="C62" s="165"/>
      <c r="D62" s="165"/>
      <c r="E62" s="165"/>
      <c r="F62" s="165"/>
      <c r="G62" s="165"/>
    </row>
    <row r="63" customFormat="false" ht="13.8" hidden="false" customHeight="false" outlineLevel="0" collapsed="false">
      <c r="A63" s="142" t="s">
        <v>354</v>
      </c>
      <c r="B63" s="166"/>
      <c r="C63" s="141"/>
      <c r="D63" s="141"/>
      <c r="E63" s="141"/>
      <c r="F63" s="141"/>
      <c r="G63" s="141"/>
    </row>
    <row r="64" customFormat="false" ht="13.8" hidden="false" customHeight="false" outlineLevel="0" collapsed="false">
      <c r="A64" s="129" t="s">
        <v>355</v>
      </c>
      <c r="B64" s="130"/>
      <c r="C64" s="130"/>
      <c r="D64" s="130"/>
      <c r="E64" s="131"/>
      <c r="F64" s="4" t="s">
        <v>33</v>
      </c>
      <c r="G64" s="4"/>
    </row>
    <row r="65" customFormat="false" ht="13.8" hidden="false" customHeight="false" outlineLevel="0" collapsed="false">
      <c r="A65" s="129" t="s">
        <v>356</v>
      </c>
      <c r="B65" s="130"/>
      <c r="C65" s="130"/>
      <c r="D65" s="130"/>
      <c r="E65" s="131"/>
      <c r="F65" s="4" t="str">
        <f aca="false">F64</f>
        <v>-</v>
      </c>
      <c r="G65" s="4"/>
    </row>
    <row r="66" customFormat="false" ht="13.8" hidden="false" customHeight="false" outlineLevel="0" collapsed="false">
      <c r="A66" s="167" t="s">
        <v>357</v>
      </c>
      <c r="B66" s="168"/>
      <c r="C66" s="168"/>
      <c r="D66" s="168"/>
      <c r="E66" s="169"/>
      <c r="F66" s="4" t="s">
        <v>33</v>
      </c>
      <c r="G66" s="4"/>
    </row>
    <row r="67" customFormat="false" ht="13.8" hidden="false" customHeight="false" outlineLevel="0" collapsed="false">
      <c r="A67" s="129" t="s">
        <v>358</v>
      </c>
      <c r="B67" s="130"/>
      <c r="C67" s="130"/>
      <c r="D67" s="130"/>
      <c r="E67" s="131"/>
      <c r="F67" s="144" t="s">
        <v>359</v>
      </c>
      <c r="G67" s="144"/>
    </row>
    <row r="68" customFormat="false" ht="13.8" hidden="false" customHeight="false" outlineLevel="0" collapsed="false">
      <c r="A68" s="141"/>
      <c r="B68" s="141"/>
      <c r="C68" s="141"/>
      <c r="D68" s="141"/>
      <c r="E68" s="141"/>
      <c r="F68" s="141"/>
      <c r="G68" s="141"/>
    </row>
    <row r="69" customFormat="false" ht="13.8" hidden="false" customHeight="false" outlineLevel="0" collapsed="false">
      <c r="A69" s="142" t="s">
        <v>360</v>
      </c>
      <c r="B69" s="141"/>
      <c r="C69" s="141"/>
      <c r="D69" s="141"/>
      <c r="E69" s="141"/>
      <c r="F69" s="141"/>
      <c r="G69" s="141"/>
    </row>
    <row r="70" customFormat="false" ht="24.85" hidden="false" customHeight="true" outlineLevel="0" collapsed="false">
      <c r="A70" s="13" t="s">
        <v>361</v>
      </c>
      <c r="B70" s="13"/>
      <c r="C70" s="13"/>
      <c r="D70" s="13"/>
      <c r="E70" s="13"/>
      <c r="F70" s="13"/>
      <c r="G70" s="13"/>
    </row>
    <row r="71" customFormat="false" ht="13.8" hidden="false" customHeight="true" outlineLevel="0" collapsed="false">
      <c r="A71" s="99" t="s">
        <v>362</v>
      </c>
      <c r="B71" s="99"/>
      <c r="C71" s="99"/>
      <c r="D71" s="99" t="s">
        <v>363</v>
      </c>
      <c r="E71" s="99"/>
      <c r="F71" s="99"/>
      <c r="G71" s="99"/>
    </row>
    <row r="72" customFormat="false" ht="13.8" hidden="false" customHeight="false" outlineLevel="0" collapsed="false">
      <c r="A72" s="99"/>
      <c r="B72" s="99"/>
      <c r="C72" s="99"/>
      <c r="D72" s="99"/>
      <c r="E72" s="99"/>
      <c r="F72" s="99"/>
      <c r="G72" s="99"/>
    </row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5">
    <mergeCell ref="A1:G1"/>
    <mergeCell ref="A2:B2"/>
    <mergeCell ref="C2:D2"/>
    <mergeCell ref="B3:C3"/>
    <mergeCell ref="D3:E3"/>
    <mergeCell ref="F3:G3"/>
    <mergeCell ref="B4:C4"/>
    <mergeCell ref="D4:E4"/>
    <mergeCell ref="F4:G4"/>
    <mergeCell ref="A7:G7"/>
    <mergeCell ref="F10:G10"/>
    <mergeCell ref="F11:G11"/>
    <mergeCell ref="F14:G14"/>
    <mergeCell ref="F15:G15"/>
    <mergeCell ref="A18:B18"/>
    <mergeCell ref="F21:G21"/>
    <mergeCell ref="F22:G22"/>
    <mergeCell ref="F23:G23"/>
    <mergeCell ref="F24:G24"/>
    <mergeCell ref="F28:G28"/>
    <mergeCell ref="F29:G29"/>
    <mergeCell ref="A32:B32"/>
    <mergeCell ref="A45:B45"/>
    <mergeCell ref="A53:B53"/>
    <mergeCell ref="A56:B56"/>
    <mergeCell ref="E56:F56"/>
    <mergeCell ref="A57:B58"/>
    <mergeCell ref="D57:D58"/>
    <mergeCell ref="E57:F58"/>
    <mergeCell ref="G57:G58"/>
    <mergeCell ref="A59:B60"/>
    <mergeCell ref="D59:D60"/>
    <mergeCell ref="E59:F60"/>
    <mergeCell ref="G59:G60"/>
    <mergeCell ref="A61:B61"/>
    <mergeCell ref="E61:F61"/>
    <mergeCell ref="F64:G64"/>
    <mergeCell ref="F65:G65"/>
    <mergeCell ref="F66:G66"/>
    <mergeCell ref="F67:G67"/>
    <mergeCell ref="A70:G70"/>
    <mergeCell ref="A71:A72"/>
    <mergeCell ref="B71:C72"/>
    <mergeCell ref="D71:E72"/>
    <mergeCell ref="F71:G72"/>
  </mergeCells>
  <printOptions headings="false" gridLines="false" gridLinesSet="true" horizontalCentered="false" verticalCentered="false"/>
  <pageMargins left="0.7875" right="0.7875" top="0.886111111111111" bottom="0.886111111111111" header="0.511811023622047" footer="0.511811023622047"/>
  <pageSetup paperSize="9" scale="81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54" man="true" max="16383" min="0"/>
  </row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1048576"/>
  <sheetViews>
    <sheetView showFormulas="false" showGridLines="true" showRowColHeaders="true" showZeros="true" rightToLeft="false" tabSelected="false" showOutlineSymbols="true" defaultGridColor="true" view="pageBreakPreview" topLeftCell="A37" colorId="64" zoomScale="100" zoomScaleNormal="75" zoomScalePageLayoutView="100" workbookViewId="0">
      <selection pane="topLeft" activeCell="C55" activeCellId="0" sqref="C55"/>
    </sheetView>
  </sheetViews>
  <sheetFormatPr defaultColWidth="10.2578125" defaultRowHeight="13.8" zeroHeight="false" outlineLevelRow="0" outlineLevelCol="0"/>
  <cols>
    <col collapsed="false" customWidth="true" hidden="false" outlineLevel="0" max="1" min="1" style="1" width="19.61"/>
    <col collapsed="false" customWidth="true" hidden="false" outlineLevel="0" max="3" min="3" style="1" width="13"/>
    <col collapsed="false" customWidth="true" hidden="false" outlineLevel="0" max="4" min="4" style="1" width="14.75"/>
    <col collapsed="false" customWidth="true" hidden="false" outlineLevel="0" max="5" min="5" style="1" width="12"/>
    <col collapsed="false" customWidth="true" hidden="false" outlineLevel="0" max="6" min="6" style="1" width="13.25"/>
    <col collapsed="false" customWidth="true" hidden="false" outlineLevel="0" max="7" min="7" style="1" width="13"/>
  </cols>
  <sheetData>
    <row r="1" customFormat="false" ht="13.8" hidden="false" customHeight="false" outlineLevel="0" collapsed="false">
      <c r="A1" s="127" t="str">
        <f aca="false">занесвынес!A1</f>
        <v>ООО Альфадез</v>
      </c>
      <c r="B1" s="127"/>
      <c r="C1" s="127"/>
      <c r="D1" s="127"/>
      <c r="E1" s="127"/>
      <c r="F1" s="127"/>
      <c r="G1" s="127"/>
    </row>
    <row r="2" customFormat="false" ht="13.8" hidden="false" customHeight="false" outlineLevel="0" collapsed="false">
      <c r="A2" s="128" t="str">
        <f aca="false">занесвынес!A2</f>
        <v>Контактный телефон</v>
      </c>
      <c r="B2" s="128"/>
      <c r="C2" s="170" t="n">
        <f aca="false">занесвынес!C2</f>
        <v>89379676209</v>
      </c>
      <c r="D2" s="170"/>
      <c r="E2" s="171"/>
      <c r="F2" s="171"/>
      <c r="G2" s="172"/>
    </row>
    <row r="3" customFormat="false" ht="13.8" hidden="false" customHeight="false" outlineLevel="0" collapsed="false">
      <c r="A3" s="132" t="s">
        <v>303</v>
      </c>
      <c r="B3" s="133" t="s">
        <v>304</v>
      </c>
      <c r="C3" s="133"/>
      <c r="D3" s="134" t="str">
        <f aca="false">занесвынес!A4</f>
        <v>Наименование обьекта</v>
      </c>
      <c r="E3" s="134"/>
      <c r="F3" s="135" t="str">
        <f aca="false">занесвынес!C4</f>
        <v>ОСП ЗГПИ</v>
      </c>
      <c r="G3" s="135"/>
    </row>
    <row r="4" customFormat="false" ht="13.8" hidden="false" customHeight="false" outlineLevel="0" collapsed="false">
      <c r="A4" s="132" t="s">
        <v>306</v>
      </c>
      <c r="B4" s="136" t="str">
        <f aca="false">занесвынес!H3</f>
        <v>Авдеенко И.А.</v>
      </c>
      <c r="C4" s="136"/>
      <c r="D4" s="137" t="str">
        <f aca="false">занесвынес!A5</f>
        <v>Адрес проведения работ</v>
      </c>
      <c r="E4" s="137"/>
      <c r="F4" s="136" t="str">
        <f aca="false">занесвынес!C5</f>
        <v>с.Овчарное ул.Луговая 41б</v>
      </c>
      <c r="G4" s="136"/>
    </row>
    <row r="5" customFormat="false" ht="13.8" hidden="false" customHeight="false" outlineLevel="0" collapsed="false">
      <c r="A5" s="139" t="s">
        <v>307</v>
      </c>
      <c r="B5" s="173" t="n">
        <v>45489</v>
      </c>
      <c r="C5" s="171"/>
      <c r="D5" s="171"/>
      <c r="E5" s="171"/>
      <c r="F5" s="171"/>
      <c r="G5" s="172"/>
    </row>
    <row r="7" customFormat="false" ht="13.8" hidden="false" customHeight="false" outlineLevel="0" collapsed="false">
      <c r="A7" s="127" t="s">
        <v>308</v>
      </c>
      <c r="B7" s="127"/>
      <c r="C7" s="127"/>
      <c r="D7" s="127"/>
      <c r="E7" s="127"/>
      <c r="F7" s="127"/>
      <c r="G7" s="127"/>
    </row>
    <row r="9" customFormat="false" ht="13.8" hidden="false" customHeight="false" outlineLevel="0" collapsed="false">
      <c r="A9" s="142" t="s">
        <v>309</v>
      </c>
      <c r="B9" s="142"/>
    </row>
    <row r="10" customFormat="false" ht="13.8" hidden="false" customHeight="false" outlineLevel="0" collapsed="false">
      <c r="A10" s="142" t="s">
        <v>310</v>
      </c>
    </row>
    <row r="11" customFormat="false" ht="38.55" hidden="false" customHeight="true" outlineLevel="0" collapsed="false">
      <c r="A11" s="143" t="s">
        <v>311</v>
      </c>
      <c r="B11" s="143" t="s">
        <v>312</v>
      </c>
      <c r="C11" s="143" t="s">
        <v>313</v>
      </c>
      <c r="D11" s="143" t="s">
        <v>314</v>
      </c>
      <c r="E11" s="143" t="s">
        <v>315</v>
      </c>
      <c r="F11" s="143" t="s">
        <v>316</v>
      </c>
      <c r="G11" s="143"/>
    </row>
    <row r="12" customFormat="false" ht="13.8" hidden="false" customHeight="false" outlineLevel="0" collapsed="false">
      <c r="A12" s="144" t="s">
        <v>33</v>
      </c>
      <c r="B12" s="144" t="s">
        <v>33</v>
      </c>
      <c r="C12" s="144" t="s">
        <v>33</v>
      </c>
      <c r="D12" s="144" t="s">
        <v>33</v>
      </c>
      <c r="E12" s="145" t="s">
        <v>33</v>
      </c>
      <c r="F12" s="144" t="s">
        <v>33</v>
      </c>
      <c r="G12" s="144"/>
    </row>
    <row r="14" customFormat="false" ht="13.8" hidden="false" customHeight="false" outlineLevel="0" collapsed="false">
      <c r="A14" s="142" t="s">
        <v>317</v>
      </c>
      <c r="B14" s="142"/>
      <c r="C14" s="142"/>
    </row>
    <row r="15" customFormat="false" ht="38.55" hidden="false" customHeight="true" outlineLevel="0" collapsed="false">
      <c r="A15" s="146" t="s">
        <v>311</v>
      </c>
      <c r="B15" s="143" t="s">
        <v>312</v>
      </c>
      <c r="C15" s="143" t="s">
        <v>313</v>
      </c>
      <c r="D15" s="143" t="s">
        <v>314</v>
      </c>
      <c r="E15" s="143" t="s">
        <v>315</v>
      </c>
      <c r="F15" s="143" t="s">
        <v>316</v>
      </c>
      <c r="G15" s="143"/>
    </row>
    <row r="16" customFormat="false" ht="13.8" hidden="false" customHeight="false" outlineLevel="0" collapsed="false">
      <c r="A16" s="5" t="s">
        <v>33</v>
      </c>
      <c r="B16" s="4" t="s">
        <v>33</v>
      </c>
      <c r="C16" s="4" t="s">
        <v>33</v>
      </c>
      <c r="D16" s="4" t="s">
        <v>33</v>
      </c>
      <c r="E16" s="147" t="s">
        <v>33</v>
      </c>
      <c r="F16" s="4" t="s">
        <v>33</v>
      </c>
      <c r="G16" s="4"/>
    </row>
    <row r="18" customFormat="false" ht="13.8" hidden="false" customHeight="false" outlineLevel="0" collapsed="false">
      <c r="A18" s="148" t="s">
        <v>318</v>
      </c>
    </row>
    <row r="19" customFormat="false" ht="13.8" hidden="false" customHeight="false" outlineLevel="0" collapsed="false">
      <c r="A19" s="149" t="s">
        <v>319</v>
      </c>
      <c r="B19" s="149" t="s">
        <v>320</v>
      </c>
    </row>
    <row r="20" customFormat="false" ht="13.8" hidden="false" customHeight="false" outlineLevel="0" collapsed="false">
      <c r="A20" s="150" t="s">
        <v>321</v>
      </c>
      <c r="B20" s="150"/>
    </row>
    <row r="21" customFormat="false" ht="13.8" hidden="false" customHeight="false" outlineLevel="0" collapsed="false">
      <c r="A21" s="133" t="s">
        <v>322</v>
      </c>
      <c r="B21" s="4" t="str">
        <f aca="false">F16</f>
        <v>-</v>
      </c>
    </row>
    <row r="22" customFormat="false" ht="13.8" hidden="false" customHeight="false" outlineLevel="0" collapsed="false">
      <c r="A22" s="133" t="s">
        <v>323</v>
      </c>
      <c r="B22" s="4" t="str">
        <f aca="false">B21</f>
        <v>-</v>
      </c>
    </row>
    <row r="23" customFormat="false" ht="13.8" hidden="false" customHeight="false" outlineLevel="0" collapsed="false">
      <c r="A23" s="174" t="s">
        <v>324</v>
      </c>
      <c r="B23" s="171"/>
      <c r="C23" s="171"/>
      <c r="D23" s="171"/>
      <c r="E23" s="172"/>
      <c r="F23" s="151" t="s">
        <v>33</v>
      </c>
      <c r="G23" s="151"/>
    </row>
    <row r="24" customFormat="false" ht="13.8" hidden="false" customHeight="false" outlineLevel="0" collapsed="false">
      <c r="A24" s="174" t="s">
        <v>325</v>
      </c>
      <c r="B24" s="171"/>
      <c r="C24" s="171"/>
      <c r="D24" s="171"/>
      <c r="E24" s="172"/>
      <c r="F24" s="4" t="s">
        <v>33</v>
      </c>
      <c r="G24" s="4"/>
    </row>
    <row r="25" customFormat="false" ht="13.8" hidden="false" customHeight="false" outlineLevel="0" collapsed="false">
      <c r="A25" s="174" t="s">
        <v>326</v>
      </c>
      <c r="B25" s="171"/>
      <c r="C25" s="171"/>
      <c r="D25" s="171"/>
      <c r="E25" s="172"/>
      <c r="F25" s="4" t="s">
        <v>33</v>
      </c>
      <c r="G25" s="4"/>
    </row>
    <row r="26" customFormat="false" ht="13.8" hidden="false" customHeight="false" outlineLevel="0" collapsed="false">
      <c r="A26" s="174" t="s">
        <v>327</v>
      </c>
      <c r="B26" s="171"/>
      <c r="C26" s="171"/>
      <c r="D26" s="171"/>
      <c r="E26" s="172"/>
      <c r="F26" s="4" t="str">
        <f aca="false">B22</f>
        <v>-</v>
      </c>
      <c r="G26" s="4"/>
    </row>
    <row r="27" customFormat="false" ht="13.8" hidden="false" customHeight="false" outlineLevel="0" collapsed="false">
      <c r="A27" s="148" t="s">
        <v>328</v>
      </c>
    </row>
    <row r="28" customFormat="false" ht="13.8" hidden="false" customHeight="false" outlineLevel="0" collapsed="false">
      <c r="A28" s="129" t="s">
        <v>329</v>
      </c>
      <c r="B28" s="171"/>
      <c r="C28" s="171"/>
      <c r="D28" s="171"/>
      <c r="E28" s="171"/>
      <c r="F28" s="171"/>
      <c r="G28" s="172"/>
    </row>
    <row r="29" customFormat="false" ht="13.8" hidden="false" customHeight="false" outlineLevel="0" collapsed="false">
      <c r="A29" s="142" t="s">
        <v>330</v>
      </c>
    </row>
    <row r="30" customFormat="false" ht="38.55" hidden="false" customHeight="true" outlineLevel="0" collapsed="false">
      <c r="A30" s="146" t="s">
        <v>311</v>
      </c>
      <c r="B30" s="143" t="s">
        <v>312</v>
      </c>
      <c r="C30" s="143" t="s">
        <v>313</v>
      </c>
      <c r="D30" s="143" t="s">
        <v>314</v>
      </c>
      <c r="E30" s="143" t="s">
        <v>315</v>
      </c>
      <c r="F30" s="143" t="s">
        <v>316</v>
      </c>
      <c r="G30" s="143"/>
    </row>
    <row r="31" customFormat="false" ht="13.8" hidden="false" customHeight="false" outlineLevel="0" collapsed="false">
      <c r="A31" s="144" t="s">
        <v>33</v>
      </c>
      <c r="B31" s="144" t="s">
        <v>33</v>
      </c>
      <c r="C31" s="144" t="s">
        <v>33</v>
      </c>
      <c r="D31" s="144" t="s">
        <v>33</v>
      </c>
      <c r="E31" s="145" t="s">
        <v>33</v>
      </c>
      <c r="F31" s="144" t="s">
        <v>33</v>
      </c>
      <c r="G31" s="144"/>
    </row>
    <row r="32" customFormat="false" ht="13.8" hidden="false" customHeight="false" outlineLevel="0" collapsed="false">
      <c r="A32" s="148" t="s">
        <v>318</v>
      </c>
    </row>
    <row r="33" customFormat="false" ht="13.8" hidden="false" customHeight="false" outlineLevel="0" collapsed="false">
      <c r="A33" s="149" t="s">
        <v>319</v>
      </c>
      <c r="B33" s="149" t="s">
        <v>320</v>
      </c>
    </row>
    <row r="34" customFormat="false" ht="13.8" hidden="false" customHeight="false" outlineLevel="0" collapsed="false">
      <c r="A34" s="4" t="s">
        <v>331</v>
      </c>
      <c r="B34" s="4"/>
    </row>
    <row r="35" customFormat="false" ht="13.8" hidden="false" customHeight="false" outlineLevel="0" collapsed="false">
      <c r="A35" s="133" t="s">
        <v>332</v>
      </c>
      <c r="B35" s="4" t="s">
        <v>33</v>
      </c>
    </row>
    <row r="36" customFormat="false" ht="13.8" hidden="false" customHeight="false" outlineLevel="0" collapsed="false">
      <c r="A36" s="133" t="s">
        <v>333</v>
      </c>
      <c r="B36" s="4" t="s">
        <v>33</v>
      </c>
      <c r="C36" s="104"/>
      <c r="D36" s="104"/>
      <c r="E36" s="104"/>
      <c r="F36" s="104"/>
      <c r="G36" s="104"/>
    </row>
    <row r="37" customFormat="false" ht="13.8" hidden="false" customHeight="false" outlineLevel="0" collapsed="false">
      <c r="A37" s="133" t="s">
        <v>334</v>
      </c>
      <c r="B37" s="4" t="s">
        <v>33</v>
      </c>
      <c r="C37" s="70"/>
      <c r="D37" s="70"/>
      <c r="E37" s="70"/>
      <c r="F37" s="70"/>
    </row>
    <row r="38" customFormat="false" ht="13.8" hidden="false" customHeight="false" outlineLevel="0" collapsed="false">
      <c r="A38" s="133" t="s">
        <v>323</v>
      </c>
      <c r="B38" s="4" t="s">
        <v>33</v>
      </c>
      <c r="C38" s="70"/>
      <c r="D38" s="70"/>
      <c r="E38" s="70"/>
      <c r="F38" s="70"/>
    </row>
    <row r="39" customFormat="false" ht="13.8" hidden="false" customHeight="false" outlineLevel="0" collapsed="false">
      <c r="A39" s="171"/>
      <c r="B39" s="175"/>
      <c r="C39" s="70"/>
      <c r="D39" s="70"/>
      <c r="E39" s="70"/>
      <c r="F39" s="70"/>
    </row>
    <row r="40" customFormat="false" ht="13.8" hidden="false" customHeight="false" outlineLevel="0" collapsed="false">
      <c r="A40" s="154" t="s">
        <v>33</v>
      </c>
      <c r="B40" s="175"/>
      <c r="C40" s="175"/>
      <c r="D40" s="175"/>
      <c r="E40" s="175"/>
      <c r="F40" s="175"/>
      <c r="G40" s="172"/>
    </row>
    <row r="41" customFormat="false" ht="13.8" hidden="false" customHeight="false" outlineLevel="0" collapsed="false">
      <c r="A41" s="70"/>
      <c r="B41" s="70"/>
      <c r="C41" s="70"/>
      <c r="D41" s="70"/>
      <c r="E41" s="70"/>
      <c r="F41" s="70"/>
    </row>
    <row r="42" customFormat="false" ht="13.8" hidden="false" customHeight="false" outlineLevel="0" collapsed="false">
      <c r="A42" s="148" t="s">
        <v>328</v>
      </c>
    </row>
    <row r="43" customFormat="false" ht="13.8" hidden="false" customHeight="false" outlineLevel="0" collapsed="false">
      <c r="A43" s="129" t="s">
        <v>329</v>
      </c>
      <c r="B43" s="171"/>
      <c r="C43" s="171"/>
      <c r="D43" s="171"/>
      <c r="E43" s="171"/>
      <c r="F43" s="171"/>
      <c r="G43" s="172"/>
    </row>
    <row r="44" customFormat="false" ht="13.8" hidden="false" customHeight="false" outlineLevel="0" collapsed="false">
      <c r="A44" s="142" t="s">
        <v>335</v>
      </c>
    </row>
    <row r="45" customFormat="false" ht="24.85" hidden="false" customHeight="false" outlineLevel="0" collapsed="false">
      <c r="A45" s="149" t="s">
        <v>336</v>
      </c>
      <c r="B45" s="149" t="s">
        <v>337</v>
      </c>
      <c r="C45" s="149" t="s">
        <v>338</v>
      </c>
      <c r="D45" s="149" t="s">
        <v>339</v>
      </c>
      <c r="E45" s="149" t="s">
        <v>340</v>
      </c>
      <c r="F45" s="149" t="s">
        <v>341</v>
      </c>
      <c r="G45" s="143" t="s">
        <v>342</v>
      </c>
    </row>
    <row r="46" customFormat="false" ht="13.8" hidden="false" customHeight="false" outlineLevel="0" collapsed="false">
      <c r="A46" s="156" t="n">
        <v>3.9</v>
      </c>
      <c r="B46" s="156" t="n">
        <v>6</v>
      </c>
      <c r="C46" s="156" t="n">
        <v>2</v>
      </c>
      <c r="D46" s="156" t="s">
        <v>33</v>
      </c>
      <c r="E46" s="156" t="s">
        <v>33</v>
      </c>
      <c r="F46" s="156" t="s">
        <v>33</v>
      </c>
      <c r="G46" s="156" t="s">
        <v>33</v>
      </c>
    </row>
    <row r="47" customFormat="false" ht="13.8" hidden="false" customHeight="false" outlineLevel="0" collapsed="false">
      <c r="A47" s="70"/>
      <c r="B47" s="70"/>
      <c r="C47" s="70"/>
      <c r="D47" s="70"/>
      <c r="E47" s="70"/>
      <c r="F47" s="70"/>
      <c r="G47" s="70"/>
    </row>
    <row r="48" customFormat="false" ht="13.8" hidden="false" customHeight="false" outlineLevel="0" collapsed="false">
      <c r="A48" s="148" t="s">
        <v>318</v>
      </c>
      <c r="C48" s="70"/>
      <c r="D48" s="70"/>
      <c r="E48" s="70"/>
      <c r="F48" s="70"/>
      <c r="G48" s="70"/>
    </row>
    <row r="49" customFormat="false" ht="13.8" hidden="false" customHeight="false" outlineLevel="0" collapsed="false">
      <c r="A49" s="149" t="s">
        <v>319</v>
      </c>
      <c r="B49" s="149" t="s">
        <v>320</v>
      </c>
    </row>
    <row r="50" customFormat="false" ht="13.8" hidden="false" customHeight="false" outlineLevel="0" collapsed="false">
      <c r="A50" s="157" t="s">
        <v>344</v>
      </c>
      <c r="B50" s="157"/>
    </row>
    <row r="51" customFormat="false" ht="13.8" hidden="false" customHeight="false" outlineLevel="0" collapsed="false">
      <c r="A51" s="133" t="s">
        <v>337</v>
      </c>
      <c r="B51" s="4" t="n">
        <f aca="false">B46</f>
        <v>6</v>
      </c>
    </row>
    <row r="52" customFormat="false" ht="13.8" hidden="false" customHeight="false" outlineLevel="0" collapsed="false">
      <c r="A52" s="133" t="s">
        <v>338</v>
      </c>
      <c r="B52" s="4" t="n">
        <f aca="false">C46</f>
        <v>2</v>
      </c>
    </row>
    <row r="53" customFormat="false" ht="13.8" hidden="false" customHeight="false" outlineLevel="0" collapsed="false">
      <c r="A53" s="133" t="str">
        <f aca="false">D45</f>
        <v>Златоглазка</v>
      </c>
      <c r="B53" s="4" t="str">
        <f aca="false">D46</f>
        <v>-</v>
      </c>
    </row>
    <row r="54" customFormat="false" ht="13.8" hidden="false" customHeight="false" outlineLevel="0" collapsed="false">
      <c r="A54" s="133" t="str">
        <f aca="false">E45</f>
        <v>Комары</v>
      </c>
      <c r="B54" s="4" t="str">
        <f aca="false">E46</f>
        <v>-</v>
      </c>
    </row>
    <row r="55" customFormat="false" ht="13.8" hidden="false" customHeight="false" outlineLevel="0" collapsed="false">
      <c r="A55" s="133" t="str">
        <f aca="false">F45</f>
        <v>Осы</v>
      </c>
      <c r="B55" s="4" t="str">
        <f aca="false">F46</f>
        <v>-</v>
      </c>
    </row>
    <row r="56" customFormat="false" ht="13.8" hidden="false" customHeight="false" outlineLevel="0" collapsed="false">
      <c r="A56" s="133" t="str">
        <f aca="false">G45</f>
        <v>Пищевая моль</v>
      </c>
      <c r="B56" s="4" t="str">
        <f aca="false">G46</f>
        <v>-</v>
      </c>
    </row>
    <row r="58" customFormat="false" ht="13.8" hidden="false" customHeight="false" outlineLevel="0" collapsed="false">
      <c r="A58" s="148" t="s">
        <v>328</v>
      </c>
    </row>
    <row r="59" customFormat="false" ht="14.15" hidden="false" customHeight="true" outlineLevel="0" collapsed="false">
      <c r="A59" s="2" t="s">
        <v>345</v>
      </c>
      <c r="B59" s="2"/>
      <c r="C59" s="171"/>
      <c r="D59" s="171"/>
      <c r="E59" s="171"/>
      <c r="F59" s="171"/>
      <c r="G59" s="172"/>
    </row>
    <row r="60" customFormat="false" ht="13.8" hidden="false" customHeight="false" outlineLevel="0" collapsed="false">
      <c r="A60" s="176"/>
    </row>
    <row r="61" customFormat="false" ht="13.8" hidden="false" customHeight="false" outlineLevel="0" collapsed="false">
      <c r="A61" s="142" t="s">
        <v>346</v>
      </c>
      <c r="B61" s="104"/>
      <c r="C61" s="104"/>
      <c r="D61" s="104"/>
      <c r="E61" s="104"/>
      <c r="F61" s="104"/>
      <c r="G61" s="104"/>
    </row>
    <row r="62" customFormat="false" ht="38.55" hidden="false" customHeight="true" outlineLevel="0" collapsed="false">
      <c r="A62" s="143" t="s">
        <v>347</v>
      </c>
      <c r="B62" s="143"/>
      <c r="C62" s="143" t="s">
        <v>348</v>
      </c>
      <c r="D62" s="143" t="s">
        <v>47</v>
      </c>
      <c r="E62" s="143" t="s">
        <v>349</v>
      </c>
      <c r="F62" s="143"/>
      <c r="G62" s="143" t="s">
        <v>350</v>
      </c>
    </row>
    <row r="63" customFormat="false" ht="13.8" hidden="false" customHeight="true" outlineLevel="0" collapsed="false">
      <c r="A63" s="6" t="s">
        <v>351</v>
      </c>
      <c r="B63" s="6"/>
      <c r="C63" s="159" t="s">
        <v>33</v>
      </c>
      <c r="D63" s="6" t="s">
        <v>33</v>
      </c>
      <c r="E63" s="6" t="s">
        <v>33</v>
      </c>
      <c r="F63" s="6"/>
      <c r="G63" s="4" t="s">
        <v>33</v>
      </c>
    </row>
    <row r="64" customFormat="false" ht="13.8" hidden="false" customHeight="false" outlineLevel="0" collapsed="false">
      <c r="A64" s="6"/>
      <c r="B64" s="6"/>
      <c r="C64" s="160" t="s">
        <v>33</v>
      </c>
      <c r="D64" s="6"/>
      <c r="E64" s="6"/>
      <c r="F64" s="6"/>
      <c r="G64" s="4"/>
    </row>
    <row r="65" customFormat="false" ht="13.8" hidden="false" customHeight="true" outlineLevel="0" collapsed="false">
      <c r="A65" s="2" t="s">
        <v>352</v>
      </c>
      <c r="B65" s="2"/>
      <c r="C65" s="22" t="s">
        <v>33</v>
      </c>
      <c r="D65" s="161" t="s">
        <v>33</v>
      </c>
      <c r="E65" s="6" t="s">
        <v>33</v>
      </c>
      <c r="F65" s="6"/>
      <c r="G65" s="162" t="s">
        <v>33</v>
      </c>
    </row>
    <row r="66" customFormat="false" ht="13.8" hidden="false" customHeight="false" outlineLevel="0" collapsed="false">
      <c r="A66" s="2"/>
      <c r="B66" s="2"/>
      <c r="C66" s="177" t="s">
        <v>33</v>
      </c>
      <c r="D66" s="161"/>
      <c r="E66" s="6"/>
      <c r="F66" s="6"/>
      <c r="G66" s="162"/>
    </row>
    <row r="67" customFormat="false" ht="13.8" hidden="false" customHeight="true" outlineLevel="0" collapsed="false">
      <c r="A67" s="2" t="s">
        <v>345</v>
      </c>
      <c r="B67" s="2"/>
      <c r="C67" s="163" t="s">
        <v>353</v>
      </c>
      <c r="D67" s="5" t="s">
        <v>33</v>
      </c>
      <c r="E67" s="6" t="s">
        <v>33</v>
      </c>
      <c r="F67" s="6"/>
      <c r="G67" s="5" t="s">
        <v>33</v>
      </c>
    </row>
    <row r="68" customFormat="false" ht="13.8" hidden="false" customHeight="false" outlineLevel="0" collapsed="false">
      <c r="A68" s="178"/>
      <c r="B68" s="178"/>
      <c r="C68" s="179"/>
      <c r="D68" s="179"/>
      <c r="E68" s="179"/>
      <c r="F68" s="179"/>
      <c r="G68" s="179"/>
    </row>
    <row r="69" customFormat="false" ht="13.8" hidden="false" customHeight="false" outlineLevel="0" collapsed="false">
      <c r="A69" s="142" t="s">
        <v>354</v>
      </c>
      <c r="B69" s="166"/>
    </row>
    <row r="70" customFormat="false" ht="13.8" hidden="false" customHeight="false" outlineLevel="0" collapsed="false">
      <c r="A70" s="180" t="s">
        <v>355</v>
      </c>
      <c r="B70" s="171"/>
      <c r="C70" s="171"/>
      <c r="D70" s="171"/>
      <c r="E70" s="172"/>
      <c r="F70" s="4" t="s">
        <v>33</v>
      </c>
      <c r="G70" s="4"/>
    </row>
    <row r="71" customFormat="false" ht="13.8" hidden="false" customHeight="false" outlineLevel="0" collapsed="false">
      <c r="A71" s="180" t="s">
        <v>356</v>
      </c>
      <c r="B71" s="171"/>
      <c r="C71" s="171"/>
      <c r="D71" s="171"/>
      <c r="E71" s="172"/>
      <c r="F71" s="4" t="str">
        <f aca="false">F70</f>
        <v>-</v>
      </c>
      <c r="G71" s="4"/>
    </row>
    <row r="72" customFormat="false" ht="13.8" hidden="false" customHeight="false" outlineLevel="0" collapsed="false">
      <c r="A72" s="181" t="s">
        <v>357</v>
      </c>
      <c r="B72" s="182"/>
      <c r="C72" s="182"/>
      <c r="D72" s="182"/>
      <c r="E72" s="183"/>
      <c r="F72" s="4" t="s">
        <v>33</v>
      </c>
      <c r="G72" s="4"/>
    </row>
    <row r="73" customFormat="false" ht="13.8" hidden="false" customHeight="false" outlineLevel="0" collapsed="false">
      <c r="A73" s="180" t="s">
        <v>358</v>
      </c>
      <c r="B73" s="171"/>
      <c r="C73" s="171"/>
      <c r="D73" s="171"/>
      <c r="E73" s="172"/>
      <c r="F73" s="144" t="s">
        <v>359</v>
      </c>
      <c r="G73" s="144"/>
    </row>
    <row r="75" customFormat="false" ht="13.8" hidden="false" customHeight="false" outlineLevel="0" collapsed="false">
      <c r="A75" s="142" t="s">
        <v>360</v>
      </c>
    </row>
    <row r="76" customFormat="false" ht="24.85" hidden="false" customHeight="true" outlineLevel="0" collapsed="false">
      <c r="A76" s="13" t="s">
        <v>361</v>
      </c>
      <c r="B76" s="13"/>
      <c r="C76" s="13"/>
      <c r="D76" s="13"/>
      <c r="E76" s="13"/>
      <c r="F76" s="13"/>
      <c r="G76" s="13"/>
    </row>
    <row r="77" customFormat="false" ht="13.8" hidden="false" customHeight="true" outlineLevel="0" collapsed="false">
      <c r="A77" s="99" t="s">
        <v>362</v>
      </c>
      <c r="B77" s="184"/>
      <c r="C77" s="184"/>
      <c r="D77" s="184" t="s">
        <v>363</v>
      </c>
      <c r="E77" s="184"/>
      <c r="F77" s="184"/>
      <c r="G77" s="184"/>
    </row>
    <row r="78" customFormat="false" ht="13.8" hidden="false" customHeight="false" outlineLevel="0" collapsed="false">
      <c r="A78" s="99"/>
      <c r="B78" s="99"/>
      <c r="C78" s="184"/>
      <c r="D78" s="184"/>
      <c r="E78" s="184"/>
      <c r="F78" s="184"/>
      <c r="G78" s="184"/>
    </row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5">
    <mergeCell ref="A1:G1"/>
    <mergeCell ref="A2:B2"/>
    <mergeCell ref="C2:D2"/>
    <mergeCell ref="B3:C3"/>
    <mergeCell ref="D3:E3"/>
    <mergeCell ref="F3:G3"/>
    <mergeCell ref="B4:C4"/>
    <mergeCell ref="D4:E4"/>
    <mergeCell ref="F4:G4"/>
    <mergeCell ref="A7:G7"/>
    <mergeCell ref="F11:G11"/>
    <mergeCell ref="F12:G12"/>
    <mergeCell ref="F15:G15"/>
    <mergeCell ref="F16:G16"/>
    <mergeCell ref="A20:B20"/>
    <mergeCell ref="F23:G23"/>
    <mergeCell ref="F24:G24"/>
    <mergeCell ref="F25:G25"/>
    <mergeCell ref="F26:G26"/>
    <mergeCell ref="F30:G30"/>
    <mergeCell ref="F31:G31"/>
    <mergeCell ref="A34:B34"/>
    <mergeCell ref="A50:B50"/>
    <mergeCell ref="A59:B59"/>
    <mergeCell ref="A62:B62"/>
    <mergeCell ref="E62:F62"/>
    <mergeCell ref="A63:B64"/>
    <mergeCell ref="D63:D64"/>
    <mergeCell ref="E63:F64"/>
    <mergeCell ref="G63:G64"/>
    <mergeCell ref="A65:B66"/>
    <mergeCell ref="D65:D66"/>
    <mergeCell ref="E65:F66"/>
    <mergeCell ref="G65:G66"/>
    <mergeCell ref="A67:B67"/>
    <mergeCell ref="E67:F67"/>
    <mergeCell ref="F70:G70"/>
    <mergeCell ref="F71:G71"/>
    <mergeCell ref="F72:G72"/>
    <mergeCell ref="F73:G73"/>
    <mergeCell ref="A76:G76"/>
    <mergeCell ref="A77:A78"/>
    <mergeCell ref="B77:C78"/>
    <mergeCell ref="D77:E78"/>
    <mergeCell ref="F77:G78"/>
  </mergeCells>
  <printOptions headings="false" gridLines="false" gridLinesSet="true" horizontalCentered="false" verticalCentered="false"/>
  <pageMargins left="0.7875" right="0.7875" top="0.886111111111111" bottom="0.886111111111111" header="0.511811023622047" footer="0.511811023622047"/>
  <pageSetup paperSize="9" scale="79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43" man="true" max="16383" min="0"/>
  </row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1048576"/>
  <sheetViews>
    <sheetView showFormulas="false" showGridLines="true" showRowColHeaders="true" showZeros="true" rightToLeft="false" tabSelected="false" showOutlineSymbols="true" defaultGridColor="true" view="pageBreakPreview" topLeftCell="A1" colorId="64" zoomScale="75" zoomScaleNormal="75" zoomScalePageLayoutView="75" workbookViewId="0">
      <selection pane="topLeft" activeCell="E45" activeCellId="0" sqref="E45"/>
    </sheetView>
  </sheetViews>
  <sheetFormatPr defaultColWidth="10.2578125" defaultRowHeight="13.8" zeroHeight="false" outlineLevelRow="0" outlineLevelCol="0"/>
  <cols>
    <col collapsed="false" customWidth="true" hidden="false" outlineLevel="0" max="1" min="1" style="1" width="19.61"/>
    <col collapsed="false" customWidth="true" hidden="false" outlineLevel="0" max="3" min="3" style="1" width="13"/>
    <col collapsed="false" customWidth="true" hidden="false" outlineLevel="0" max="4" min="4" style="1" width="14.75"/>
    <col collapsed="false" customWidth="true" hidden="false" outlineLevel="0" max="5" min="5" style="1" width="12"/>
    <col collapsed="false" customWidth="true" hidden="false" outlineLevel="0" max="6" min="6" style="1" width="13.25"/>
    <col collapsed="false" customWidth="true" hidden="false" outlineLevel="0" max="7" min="7" style="1" width="13"/>
  </cols>
  <sheetData>
    <row r="1" customFormat="false" ht="13.8" hidden="false" customHeight="false" outlineLevel="0" collapsed="false">
      <c r="A1" s="127" t="str">
        <f aca="false">занесвынес!A1</f>
        <v>ООО Альфадез</v>
      </c>
      <c r="B1" s="127"/>
      <c r="C1" s="127"/>
      <c r="D1" s="127"/>
      <c r="E1" s="127"/>
      <c r="F1" s="127"/>
      <c r="G1" s="127"/>
    </row>
    <row r="2" customFormat="false" ht="13.8" hidden="false" customHeight="false" outlineLevel="0" collapsed="false">
      <c r="A2" s="128" t="str">
        <f aca="false">занесвынес!A2</f>
        <v>Контактный телефон</v>
      </c>
      <c r="B2" s="128"/>
      <c r="C2" s="170" t="n">
        <f aca="false">занесвынес!C2</f>
        <v>89379676209</v>
      </c>
      <c r="D2" s="170"/>
      <c r="E2" s="171"/>
      <c r="F2" s="171"/>
      <c r="G2" s="172"/>
    </row>
    <row r="3" customFormat="false" ht="13.8" hidden="false" customHeight="false" outlineLevel="0" collapsed="false">
      <c r="A3" s="132" t="s">
        <v>303</v>
      </c>
      <c r="B3" s="133" t="s">
        <v>304</v>
      </c>
      <c r="C3" s="133"/>
      <c r="D3" s="134" t="str">
        <f aca="false">занесвынес!A4</f>
        <v>Наименование обьекта</v>
      </c>
      <c r="E3" s="134"/>
      <c r="F3" s="135" t="str">
        <f aca="false">занесвынес!C4</f>
        <v>ОСП ЗГПИ</v>
      </c>
      <c r="G3" s="135"/>
    </row>
    <row r="4" customFormat="false" ht="13.8" hidden="false" customHeight="false" outlineLevel="0" collapsed="false">
      <c r="A4" s="132" t="s">
        <v>306</v>
      </c>
      <c r="B4" s="136" t="str">
        <f aca="false">занесвынес!H3</f>
        <v>Авдеенко И.А.</v>
      </c>
      <c r="C4" s="136"/>
      <c r="D4" s="137" t="str">
        <f aca="false">занесвынес!A5</f>
        <v>Адрес проведения работ</v>
      </c>
      <c r="E4" s="137"/>
      <c r="F4" s="136" t="str">
        <f aca="false">занесвынес!C5</f>
        <v>с.Овчарное ул.Луговая 41б</v>
      </c>
      <c r="G4" s="136"/>
    </row>
    <row r="5" customFormat="false" ht="13.8" hidden="false" customHeight="false" outlineLevel="0" collapsed="false">
      <c r="A5" s="139" t="s">
        <v>307</v>
      </c>
      <c r="B5" s="173" t="n">
        <v>45497</v>
      </c>
      <c r="C5" s="171"/>
      <c r="D5" s="171"/>
      <c r="E5" s="171"/>
      <c r="F5" s="171"/>
      <c r="G5" s="172"/>
    </row>
    <row r="7" customFormat="false" ht="13.8" hidden="false" customHeight="false" outlineLevel="0" collapsed="false">
      <c r="A7" s="127" t="s">
        <v>308</v>
      </c>
      <c r="B7" s="127"/>
      <c r="C7" s="127"/>
      <c r="D7" s="127"/>
      <c r="E7" s="127"/>
      <c r="F7" s="127"/>
      <c r="G7" s="127"/>
    </row>
    <row r="9" customFormat="false" ht="13.8" hidden="false" customHeight="false" outlineLevel="0" collapsed="false">
      <c r="A9" s="142" t="s">
        <v>309</v>
      </c>
      <c r="B9" s="142"/>
    </row>
    <row r="10" customFormat="false" ht="13.8" hidden="false" customHeight="false" outlineLevel="0" collapsed="false">
      <c r="A10" s="142" t="s">
        <v>310</v>
      </c>
    </row>
    <row r="11" customFormat="false" ht="38.55" hidden="false" customHeight="true" outlineLevel="0" collapsed="false">
      <c r="A11" s="143" t="s">
        <v>311</v>
      </c>
      <c r="B11" s="143" t="s">
        <v>312</v>
      </c>
      <c r="C11" s="143" t="s">
        <v>313</v>
      </c>
      <c r="D11" s="143" t="s">
        <v>314</v>
      </c>
      <c r="E11" s="143" t="s">
        <v>315</v>
      </c>
      <c r="F11" s="143" t="s">
        <v>316</v>
      </c>
      <c r="G11" s="143"/>
    </row>
    <row r="12" customFormat="false" ht="13.8" hidden="false" customHeight="false" outlineLevel="0" collapsed="false">
      <c r="A12" s="144" t="s">
        <v>33</v>
      </c>
      <c r="B12" s="144" t="s">
        <v>33</v>
      </c>
      <c r="C12" s="144" t="s">
        <v>33</v>
      </c>
      <c r="D12" s="144" t="s">
        <v>33</v>
      </c>
      <c r="E12" s="145" t="s">
        <v>33</v>
      </c>
      <c r="F12" s="144" t="s">
        <v>33</v>
      </c>
      <c r="G12" s="144"/>
    </row>
    <row r="14" customFormat="false" ht="13.8" hidden="false" customHeight="false" outlineLevel="0" collapsed="false">
      <c r="A14" s="142" t="s">
        <v>317</v>
      </c>
      <c r="B14" s="142"/>
      <c r="C14" s="142"/>
    </row>
    <row r="15" customFormat="false" ht="38.55" hidden="false" customHeight="true" outlineLevel="0" collapsed="false">
      <c r="A15" s="146" t="s">
        <v>311</v>
      </c>
      <c r="B15" s="143" t="s">
        <v>312</v>
      </c>
      <c r="C15" s="143" t="s">
        <v>313</v>
      </c>
      <c r="D15" s="143" t="s">
        <v>314</v>
      </c>
      <c r="E15" s="143" t="s">
        <v>315</v>
      </c>
      <c r="F15" s="143" t="s">
        <v>316</v>
      </c>
      <c r="G15" s="143"/>
    </row>
    <row r="16" customFormat="false" ht="13.9" hidden="false" customHeight="false" outlineLevel="0" collapsed="false">
      <c r="A16" s="5" t="s">
        <v>33</v>
      </c>
      <c r="B16" s="4" t="s">
        <v>33</v>
      </c>
      <c r="C16" s="4" t="s">
        <v>33</v>
      </c>
      <c r="D16" s="4" t="s">
        <v>33</v>
      </c>
      <c r="E16" s="147" t="s">
        <v>33</v>
      </c>
      <c r="F16" s="4" t="s">
        <v>33</v>
      </c>
      <c r="G16" s="4"/>
    </row>
    <row r="17" customFormat="false" ht="13.8" hidden="false" customHeight="false" outlineLevel="0" collapsed="false">
      <c r="A17" s="148" t="s">
        <v>318</v>
      </c>
    </row>
    <row r="18" customFormat="false" ht="13.8" hidden="false" customHeight="false" outlineLevel="0" collapsed="false">
      <c r="A18" s="149" t="s">
        <v>319</v>
      </c>
      <c r="B18" s="149" t="s">
        <v>320</v>
      </c>
    </row>
    <row r="19" customFormat="false" ht="13.8" hidden="false" customHeight="false" outlineLevel="0" collapsed="false">
      <c r="A19" s="150" t="s">
        <v>321</v>
      </c>
      <c r="B19" s="150"/>
    </row>
    <row r="20" customFormat="false" ht="13.8" hidden="false" customHeight="false" outlineLevel="0" collapsed="false">
      <c r="A20" s="133" t="s">
        <v>322</v>
      </c>
      <c r="B20" s="4" t="str">
        <f aca="false">F16</f>
        <v>-</v>
      </c>
    </row>
    <row r="21" customFormat="false" ht="13.8" hidden="false" customHeight="false" outlineLevel="0" collapsed="false">
      <c r="A21" s="133" t="s">
        <v>323</v>
      </c>
      <c r="B21" s="4" t="str">
        <f aca="false">B20</f>
        <v>-</v>
      </c>
    </row>
    <row r="22" customFormat="false" ht="13.8" hidden="false" customHeight="false" outlineLevel="0" collapsed="false">
      <c r="A22" s="174" t="s">
        <v>324</v>
      </c>
      <c r="B22" s="171"/>
      <c r="C22" s="171"/>
      <c r="D22" s="171"/>
      <c r="E22" s="172"/>
      <c r="F22" s="151" t="s">
        <v>33</v>
      </c>
      <c r="G22" s="151"/>
    </row>
    <row r="23" customFormat="false" ht="13.8" hidden="false" customHeight="false" outlineLevel="0" collapsed="false">
      <c r="A23" s="174" t="s">
        <v>325</v>
      </c>
      <c r="B23" s="171"/>
      <c r="C23" s="171"/>
      <c r="D23" s="171"/>
      <c r="E23" s="172"/>
      <c r="F23" s="4" t="s">
        <v>33</v>
      </c>
      <c r="G23" s="4"/>
    </row>
    <row r="24" customFormat="false" ht="13.8" hidden="false" customHeight="false" outlineLevel="0" collapsed="false">
      <c r="A24" s="174" t="s">
        <v>326</v>
      </c>
      <c r="B24" s="171"/>
      <c r="C24" s="171"/>
      <c r="D24" s="171"/>
      <c r="E24" s="172"/>
      <c r="F24" s="4" t="s">
        <v>33</v>
      </c>
      <c r="G24" s="4"/>
    </row>
    <row r="25" customFormat="false" ht="13.8" hidden="false" customHeight="false" outlineLevel="0" collapsed="false">
      <c r="A25" s="174" t="s">
        <v>327</v>
      </c>
      <c r="B25" s="171"/>
      <c r="C25" s="171"/>
      <c r="D25" s="171"/>
      <c r="E25" s="172"/>
      <c r="F25" s="4" t="str">
        <f aca="false">B21</f>
        <v>-</v>
      </c>
      <c r="G25" s="4"/>
    </row>
    <row r="26" customFormat="false" ht="13.8" hidden="false" customHeight="false" outlineLevel="0" collapsed="false">
      <c r="A26" s="148" t="s">
        <v>328</v>
      </c>
    </row>
    <row r="27" customFormat="false" ht="13.8" hidden="false" customHeight="false" outlineLevel="0" collapsed="false">
      <c r="A27" s="129" t="s">
        <v>329</v>
      </c>
      <c r="B27" s="171"/>
      <c r="C27" s="171"/>
      <c r="D27" s="171"/>
      <c r="E27" s="171"/>
      <c r="F27" s="171"/>
      <c r="G27" s="172"/>
    </row>
    <row r="28" customFormat="false" ht="13.8" hidden="false" customHeight="false" outlineLevel="0" collapsed="false">
      <c r="A28" s="142" t="s">
        <v>330</v>
      </c>
    </row>
    <row r="29" customFormat="false" ht="38.55" hidden="false" customHeight="true" outlineLevel="0" collapsed="false">
      <c r="A29" s="146" t="s">
        <v>311</v>
      </c>
      <c r="B29" s="143" t="s">
        <v>312</v>
      </c>
      <c r="C29" s="143" t="s">
        <v>313</v>
      </c>
      <c r="D29" s="143" t="s">
        <v>314</v>
      </c>
      <c r="E29" s="143" t="s">
        <v>315</v>
      </c>
      <c r="F29" s="143" t="s">
        <v>316</v>
      </c>
      <c r="G29" s="143"/>
    </row>
    <row r="30" customFormat="false" ht="13.8" hidden="false" customHeight="false" outlineLevel="0" collapsed="false">
      <c r="A30" s="144" t="s">
        <v>33</v>
      </c>
      <c r="B30" s="144" t="s">
        <v>33</v>
      </c>
      <c r="C30" s="144" t="s">
        <v>33</v>
      </c>
      <c r="D30" s="144" t="s">
        <v>33</v>
      </c>
      <c r="E30" s="145" t="s">
        <v>33</v>
      </c>
      <c r="F30" s="144" t="s">
        <v>33</v>
      </c>
      <c r="G30" s="144"/>
    </row>
    <row r="31" customFormat="false" ht="13.8" hidden="false" customHeight="false" outlineLevel="0" collapsed="false">
      <c r="A31" s="148" t="s">
        <v>318</v>
      </c>
    </row>
    <row r="32" customFormat="false" ht="13.8" hidden="false" customHeight="false" outlineLevel="0" collapsed="false">
      <c r="A32" s="149" t="s">
        <v>319</v>
      </c>
      <c r="B32" s="149" t="s">
        <v>320</v>
      </c>
    </row>
    <row r="33" customFormat="false" ht="13.8" hidden="false" customHeight="false" outlineLevel="0" collapsed="false">
      <c r="A33" s="4" t="s">
        <v>331</v>
      </c>
      <c r="B33" s="4"/>
    </row>
    <row r="34" customFormat="false" ht="13.8" hidden="false" customHeight="false" outlineLevel="0" collapsed="false">
      <c r="A34" s="133" t="s">
        <v>332</v>
      </c>
      <c r="B34" s="4" t="s">
        <v>33</v>
      </c>
    </row>
    <row r="35" customFormat="false" ht="13.8" hidden="false" customHeight="false" outlineLevel="0" collapsed="false">
      <c r="A35" s="133" t="s">
        <v>333</v>
      </c>
      <c r="B35" s="4" t="s">
        <v>33</v>
      </c>
      <c r="C35" s="104"/>
      <c r="D35" s="104"/>
      <c r="E35" s="104"/>
      <c r="F35" s="104"/>
      <c r="G35" s="104"/>
    </row>
    <row r="36" customFormat="false" ht="13.8" hidden="false" customHeight="false" outlineLevel="0" collapsed="false">
      <c r="A36" s="133" t="s">
        <v>334</v>
      </c>
      <c r="B36" s="4" t="s">
        <v>33</v>
      </c>
      <c r="C36" s="70"/>
      <c r="D36" s="70"/>
      <c r="E36" s="70"/>
      <c r="F36" s="70"/>
    </row>
    <row r="37" customFormat="false" ht="13.8" hidden="false" customHeight="false" outlineLevel="0" collapsed="false">
      <c r="A37" s="133" t="s">
        <v>323</v>
      </c>
      <c r="B37" s="4" t="s">
        <v>33</v>
      </c>
      <c r="C37" s="70"/>
      <c r="D37" s="70"/>
      <c r="E37" s="70"/>
      <c r="F37" s="70"/>
    </row>
    <row r="38" customFormat="false" ht="13.8" hidden="false" customHeight="false" outlineLevel="0" collapsed="false">
      <c r="A38" s="171"/>
      <c r="B38" s="175"/>
      <c r="C38" s="70"/>
      <c r="D38" s="70"/>
      <c r="E38" s="70"/>
      <c r="F38" s="70"/>
    </row>
    <row r="39" customFormat="false" ht="13.8" hidden="false" customHeight="false" outlineLevel="0" collapsed="false">
      <c r="A39" s="154" t="s">
        <v>364</v>
      </c>
      <c r="B39" s="175"/>
      <c r="C39" s="175"/>
      <c r="D39" s="175"/>
      <c r="E39" s="175"/>
      <c r="F39" s="175"/>
      <c r="G39" s="172"/>
    </row>
    <row r="40" customFormat="false" ht="13.8" hidden="false" customHeight="false" outlineLevel="0" collapsed="false">
      <c r="A40" s="148" t="s">
        <v>328</v>
      </c>
    </row>
    <row r="41" customFormat="false" ht="13.8" hidden="false" customHeight="false" outlineLevel="0" collapsed="false">
      <c r="A41" s="129" t="s">
        <v>329</v>
      </c>
      <c r="B41" s="171"/>
      <c r="C41" s="171"/>
      <c r="D41" s="171"/>
      <c r="E41" s="171"/>
      <c r="F41" s="171"/>
      <c r="G41" s="172"/>
    </row>
    <row r="42" customFormat="false" ht="13.8" hidden="false" customHeight="false" outlineLevel="0" collapsed="false">
      <c r="A42" s="142" t="s">
        <v>335</v>
      </c>
    </row>
    <row r="43" customFormat="false" ht="27.85" hidden="false" customHeight="false" outlineLevel="0" collapsed="false">
      <c r="A43" s="149" t="s">
        <v>336</v>
      </c>
      <c r="B43" s="149" t="s">
        <v>337</v>
      </c>
      <c r="C43" s="149" t="s">
        <v>338</v>
      </c>
      <c r="D43" s="149" t="s">
        <v>339</v>
      </c>
      <c r="E43" s="149" t="s">
        <v>340</v>
      </c>
      <c r="F43" s="149" t="s">
        <v>341</v>
      </c>
      <c r="G43" s="143" t="s">
        <v>342</v>
      </c>
    </row>
    <row r="44" customFormat="false" ht="13.8" hidden="false" customHeight="false" outlineLevel="0" collapsed="false">
      <c r="A44" s="156" t="s">
        <v>33</v>
      </c>
      <c r="B44" s="156" t="s">
        <v>33</v>
      </c>
      <c r="C44" s="156" t="s">
        <v>33</v>
      </c>
      <c r="D44" s="156" t="s">
        <v>33</v>
      </c>
      <c r="E44" s="156" t="s">
        <v>33</v>
      </c>
      <c r="F44" s="156" t="s">
        <v>33</v>
      </c>
      <c r="G44" s="156" t="s">
        <v>33</v>
      </c>
    </row>
    <row r="45" customFormat="false" ht="13.8" hidden="false" customHeight="false" outlineLevel="0" collapsed="false">
      <c r="A45" s="148" t="s">
        <v>318</v>
      </c>
      <c r="C45" s="70"/>
      <c r="D45" s="70"/>
      <c r="E45" s="70"/>
      <c r="F45" s="70"/>
      <c r="G45" s="70"/>
    </row>
    <row r="46" customFormat="false" ht="13.8" hidden="false" customHeight="false" outlineLevel="0" collapsed="false">
      <c r="A46" s="149" t="s">
        <v>319</v>
      </c>
      <c r="B46" s="149" t="s">
        <v>320</v>
      </c>
    </row>
    <row r="47" customFormat="false" ht="13.8" hidden="false" customHeight="false" outlineLevel="0" collapsed="false">
      <c r="A47" s="157" t="s">
        <v>344</v>
      </c>
      <c r="B47" s="157"/>
    </row>
    <row r="48" customFormat="false" ht="13.8" hidden="false" customHeight="false" outlineLevel="0" collapsed="false">
      <c r="A48" s="133" t="s">
        <v>337</v>
      </c>
      <c r="B48" s="4" t="str">
        <f aca="false">B44</f>
        <v>-</v>
      </c>
    </row>
    <row r="49" customFormat="false" ht="13.8" hidden="false" customHeight="false" outlineLevel="0" collapsed="false">
      <c r="A49" s="133" t="s">
        <v>338</v>
      </c>
      <c r="B49" s="4" t="str">
        <f aca="false">C44</f>
        <v>-</v>
      </c>
    </row>
    <row r="50" customFormat="false" ht="13.8" hidden="false" customHeight="false" outlineLevel="0" collapsed="false">
      <c r="A50" s="133" t="str">
        <f aca="false">D43</f>
        <v>Златоглазка</v>
      </c>
      <c r="B50" s="4" t="str">
        <f aca="false">D44</f>
        <v>-</v>
      </c>
    </row>
    <row r="51" customFormat="false" ht="13.8" hidden="false" customHeight="false" outlineLevel="0" collapsed="false">
      <c r="A51" s="133" t="str">
        <f aca="false">E43</f>
        <v>Комары</v>
      </c>
      <c r="B51" s="4" t="str">
        <f aca="false">E44</f>
        <v>-</v>
      </c>
    </row>
    <row r="52" customFormat="false" ht="13.8" hidden="false" customHeight="false" outlineLevel="0" collapsed="false">
      <c r="A52" s="133" t="str">
        <f aca="false">F43</f>
        <v>Осы</v>
      </c>
      <c r="B52" s="4" t="str">
        <f aca="false">F44</f>
        <v>-</v>
      </c>
    </row>
    <row r="53" customFormat="false" ht="13.8" hidden="false" customHeight="false" outlineLevel="0" collapsed="false">
      <c r="A53" s="133" t="str">
        <f aca="false">G43</f>
        <v>Пищевая моль</v>
      </c>
      <c r="B53" s="4" t="str">
        <f aca="false">G44</f>
        <v>-</v>
      </c>
    </row>
    <row r="55" customFormat="false" ht="13.8" hidden="false" customHeight="false" outlineLevel="0" collapsed="false">
      <c r="A55" s="148" t="s">
        <v>328</v>
      </c>
    </row>
    <row r="56" customFormat="false" ht="13.8" hidden="false" customHeight="false" outlineLevel="0" collapsed="false">
      <c r="A56" s="129" t="s">
        <v>329</v>
      </c>
      <c r="B56" s="171"/>
      <c r="C56" s="171"/>
      <c r="D56" s="171"/>
      <c r="E56" s="171"/>
      <c r="F56" s="171"/>
      <c r="G56" s="172"/>
    </row>
    <row r="57" customFormat="false" ht="13.8" hidden="false" customHeight="false" outlineLevel="0" collapsed="false">
      <c r="A57" s="176"/>
    </row>
    <row r="58" customFormat="false" ht="13.8" hidden="false" customHeight="false" outlineLevel="0" collapsed="false">
      <c r="A58" s="142" t="s">
        <v>346</v>
      </c>
      <c r="B58" s="104"/>
      <c r="C58" s="104"/>
      <c r="D58" s="104"/>
      <c r="E58" s="104"/>
      <c r="F58" s="104"/>
      <c r="G58" s="104"/>
    </row>
    <row r="59" customFormat="false" ht="38.55" hidden="false" customHeight="true" outlineLevel="0" collapsed="false">
      <c r="A59" s="143" t="s">
        <v>347</v>
      </c>
      <c r="B59" s="143"/>
      <c r="C59" s="143" t="s">
        <v>348</v>
      </c>
      <c r="D59" s="143" t="s">
        <v>47</v>
      </c>
      <c r="E59" s="143" t="s">
        <v>349</v>
      </c>
      <c r="F59" s="143"/>
      <c r="G59" s="143" t="s">
        <v>350</v>
      </c>
    </row>
    <row r="60" customFormat="false" ht="13.8" hidden="false" customHeight="true" outlineLevel="0" collapsed="false">
      <c r="A60" s="6" t="s">
        <v>351</v>
      </c>
      <c r="B60" s="6"/>
      <c r="C60" s="159" t="s">
        <v>33</v>
      </c>
      <c r="D60" s="6" t="s">
        <v>33</v>
      </c>
      <c r="E60" s="6" t="s">
        <v>33</v>
      </c>
      <c r="F60" s="6"/>
      <c r="G60" s="4" t="s">
        <v>33</v>
      </c>
    </row>
    <row r="61" customFormat="false" ht="13.9" hidden="false" customHeight="false" outlineLevel="0" collapsed="false">
      <c r="A61" s="6"/>
      <c r="B61" s="6"/>
      <c r="C61" s="160" t="s">
        <v>33</v>
      </c>
      <c r="D61" s="6"/>
      <c r="E61" s="6"/>
      <c r="F61" s="6"/>
      <c r="G61" s="4"/>
    </row>
    <row r="62" customFormat="false" ht="13.8" hidden="false" customHeight="true" outlineLevel="0" collapsed="false">
      <c r="A62" s="2" t="s">
        <v>352</v>
      </c>
      <c r="B62" s="2"/>
      <c r="C62" s="22" t="s">
        <v>33</v>
      </c>
      <c r="D62" s="161" t="s">
        <v>33</v>
      </c>
      <c r="E62" s="6" t="s">
        <v>33</v>
      </c>
      <c r="F62" s="6"/>
      <c r="G62" s="162" t="s">
        <v>33</v>
      </c>
    </row>
    <row r="63" customFormat="false" ht="13.8" hidden="false" customHeight="false" outlineLevel="0" collapsed="false">
      <c r="A63" s="2"/>
      <c r="B63" s="2"/>
      <c r="C63" s="177" t="s">
        <v>33</v>
      </c>
      <c r="D63" s="161"/>
      <c r="E63" s="6"/>
      <c r="F63" s="6"/>
      <c r="G63" s="162"/>
    </row>
    <row r="64" customFormat="false" ht="13.8" hidden="false" customHeight="true" outlineLevel="0" collapsed="false">
      <c r="A64" s="2" t="s">
        <v>345</v>
      </c>
      <c r="B64" s="2"/>
      <c r="C64" s="163" t="s">
        <v>353</v>
      </c>
      <c r="D64" s="5" t="s">
        <v>33</v>
      </c>
      <c r="E64" s="6" t="s">
        <v>33</v>
      </c>
      <c r="F64" s="6"/>
      <c r="G64" s="5" t="s">
        <v>33</v>
      </c>
    </row>
    <row r="65" customFormat="false" ht="13.8" hidden="false" customHeight="false" outlineLevel="0" collapsed="false">
      <c r="A65" s="178"/>
      <c r="B65" s="178"/>
      <c r="C65" s="179"/>
      <c r="D65" s="179"/>
      <c r="E65" s="179"/>
      <c r="F65" s="179"/>
      <c r="G65" s="179"/>
    </row>
    <row r="66" customFormat="false" ht="13.8" hidden="false" customHeight="false" outlineLevel="0" collapsed="false">
      <c r="A66" s="142" t="s">
        <v>354</v>
      </c>
      <c r="B66" s="166"/>
    </row>
    <row r="67" customFormat="false" ht="13.8" hidden="false" customHeight="false" outlineLevel="0" collapsed="false">
      <c r="A67" s="180" t="s">
        <v>355</v>
      </c>
      <c r="B67" s="171"/>
      <c r="C67" s="171"/>
      <c r="D67" s="171"/>
      <c r="E67" s="172"/>
      <c r="F67" s="4" t="s">
        <v>33</v>
      </c>
      <c r="G67" s="4"/>
    </row>
    <row r="68" customFormat="false" ht="13.8" hidden="false" customHeight="false" outlineLevel="0" collapsed="false">
      <c r="A68" s="180" t="s">
        <v>356</v>
      </c>
      <c r="B68" s="171"/>
      <c r="C68" s="171"/>
      <c r="D68" s="171"/>
      <c r="E68" s="172"/>
      <c r="F68" s="4" t="str">
        <f aca="false">F67</f>
        <v>-</v>
      </c>
      <c r="G68" s="4"/>
    </row>
    <row r="69" customFormat="false" ht="13.8" hidden="false" customHeight="false" outlineLevel="0" collapsed="false">
      <c r="A69" s="181" t="s">
        <v>357</v>
      </c>
      <c r="B69" s="182"/>
      <c r="C69" s="182"/>
      <c r="D69" s="182"/>
      <c r="E69" s="183"/>
      <c r="F69" s="4" t="s">
        <v>33</v>
      </c>
      <c r="G69" s="4"/>
    </row>
    <row r="70" customFormat="false" ht="13.8" hidden="false" customHeight="false" outlineLevel="0" collapsed="false">
      <c r="A70" s="180" t="s">
        <v>358</v>
      </c>
      <c r="B70" s="171"/>
      <c r="C70" s="171"/>
      <c r="D70" s="171"/>
      <c r="E70" s="172"/>
      <c r="F70" s="144" t="s">
        <v>359</v>
      </c>
      <c r="G70" s="144"/>
    </row>
    <row r="72" customFormat="false" ht="13.8" hidden="false" customHeight="false" outlineLevel="0" collapsed="false">
      <c r="A72" s="142" t="s">
        <v>360</v>
      </c>
    </row>
    <row r="73" customFormat="false" ht="24.85" hidden="false" customHeight="true" outlineLevel="0" collapsed="false">
      <c r="A73" s="13" t="s">
        <v>361</v>
      </c>
      <c r="B73" s="13"/>
      <c r="C73" s="13"/>
      <c r="D73" s="13"/>
      <c r="E73" s="13"/>
      <c r="F73" s="13"/>
      <c r="G73" s="13"/>
    </row>
    <row r="74" customFormat="false" ht="13.8" hidden="false" customHeight="true" outlineLevel="0" collapsed="false">
      <c r="A74" s="99" t="s">
        <v>362</v>
      </c>
      <c r="B74" s="184"/>
      <c r="C74" s="184"/>
      <c r="D74" s="184" t="s">
        <v>363</v>
      </c>
      <c r="E74" s="184"/>
      <c r="F74" s="184"/>
      <c r="G74" s="184"/>
    </row>
    <row r="75" customFormat="false" ht="13.8" hidden="false" customHeight="false" outlineLevel="0" collapsed="false">
      <c r="A75" s="99"/>
      <c r="B75" s="99"/>
      <c r="C75" s="184"/>
      <c r="D75" s="184"/>
      <c r="E75" s="184"/>
      <c r="F75" s="184"/>
      <c r="G75" s="184"/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4">
    <mergeCell ref="A1:G1"/>
    <mergeCell ref="A2:B2"/>
    <mergeCell ref="C2:D2"/>
    <mergeCell ref="B3:C3"/>
    <mergeCell ref="D3:E3"/>
    <mergeCell ref="F3:G3"/>
    <mergeCell ref="B4:C4"/>
    <mergeCell ref="D4:E4"/>
    <mergeCell ref="F4:G4"/>
    <mergeCell ref="A7:G7"/>
    <mergeCell ref="F11:G11"/>
    <mergeCell ref="F12:G12"/>
    <mergeCell ref="F15:G15"/>
    <mergeCell ref="F16:G16"/>
    <mergeCell ref="A19:B19"/>
    <mergeCell ref="F22:G22"/>
    <mergeCell ref="F23:G23"/>
    <mergeCell ref="F24:G24"/>
    <mergeCell ref="F25:G25"/>
    <mergeCell ref="F29:G29"/>
    <mergeCell ref="F30:G30"/>
    <mergeCell ref="A33:B33"/>
    <mergeCell ref="A47:B47"/>
    <mergeCell ref="A59:B59"/>
    <mergeCell ref="E59:F59"/>
    <mergeCell ref="A60:B61"/>
    <mergeCell ref="D60:D61"/>
    <mergeCell ref="E60:F61"/>
    <mergeCell ref="G60:G61"/>
    <mergeCell ref="A62:B63"/>
    <mergeCell ref="D62:D63"/>
    <mergeCell ref="E62:F63"/>
    <mergeCell ref="G62:G63"/>
    <mergeCell ref="A64:B64"/>
    <mergeCell ref="E64:F64"/>
    <mergeCell ref="F67:G67"/>
    <mergeCell ref="F68:G68"/>
    <mergeCell ref="F69:G69"/>
    <mergeCell ref="F70:G70"/>
    <mergeCell ref="A73:G73"/>
    <mergeCell ref="A74:A75"/>
    <mergeCell ref="B74:C75"/>
    <mergeCell ref="D74:E75"/>
    <mergeCell ref="F74:G75"/>
  </mergeCells>
  <printOptions headings="false" gridLines="false" gridLinesSet="true" horizontalCentered="false" verticalCentered="false"/>
  <pageMargins left="0.7875" right="0.7875" top="0.886111111111111" bottom="0.886111111111111" header="0.511811023622047" footer="0.511811023622047"/>
  <pageSetup paperSize="9" scale="8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J1048576"/>
  <sheetViews>
    <sheetView showFormulas="false" showGridLines="true" showRowColHeaders="true" showZeros="true" rightToLeft="false" tabSelected="false" showOutlineSymbols="true" defaultGridColor="true" view="pageBreakPreview" topLeftCell="A1" colorId="64" zoomScale="75" zoomScaleNormal="75" zoomScalePageLayoutView="75" workbookViewId="0">
      <pane xSplit="2" ySplit="7" topLeftCell="C8" activePane="bottomRight" state="frozen"/>
      <selection pane="topLeft" activeCell="A1" activeCellId="0" sqref="A1"/>
      <selection pane="topRight" activeCell="C1" activeCellId="0" sqref="C1"/>
      <selection pane="bottomLeft" activeCell="A8" activeCellId="0" sqref="A8"/>
      <selection pane="bottomRight" activeCell="A43" activeCellId="0" sqref="A43"/>
    </sheetView>
  </sheetViews>
  <sheetFormatPr defaultColWidth="10.2578125" defaultRowHeight="13.8" zeroHeight="false" outlineLevelRow="0" outlineLevelCol="0"/>
  <cols>
    <col collapsed="false" customWidth="true" hidden="false" outlineLevel="0" max="1" min="1" style="1" width="17"/>
    <col collapsed="false" customWidth="true" hidden="false" outlineLevel="0" max="2" min="2" style="1" width="13.19"/>
    <col collapsed="false" customWidth="true" hidden="false" outlineLevel="0" max="3" min="3" style="1" width="13"/>
    <col collapsed="false" customWidth="true" hidden="false" outlineLevel="0" max="4" min="4" style="1" width="14.75"/>
    <col collapsed="false" customWidth="true" hidden="false" outlineLevel="0" max="5" min="5" style="1" width="12"/>
    <col collapsed="false" customWidth="true" hidden="false" outlineLevel="0" max="6" min="6" style="1" width="13.25"/>
    <col collapsed="false" customWidth="true" hidden="false" outlineLevel="0" max="7" min="7" style="1" width="13"/>
    <col collapsed="false" customWidth="true" hidden="false" outlineLevel="0" max="1024" min="1024" style="1" width="10.5"/>
  </cols>
  <sheetData>
    <row r="1" customFormat="false" ht="13.8" hidden="false" customHeight="false" outlineLevel="0" collapsed="false">
      <c r="A1" s="127" t="str">
        <f aca="false">занесвынес!A1</f>
        <v>ООО Альфадез</v>
      </c>
      <c r="B1" s="127"/>
      <c r="C1" s="127"/>
      <c r="D1" s="127"/>
      <c r="E1" s="127"/>
      <c r="F1" s="127"/>
      <c r="G1" s="127"/>
    </row>
    <row r="2" customFormat="false" ht="13.8" hidden="false" customHeight="false" outlineLevel="0" collapsed="false">
      <c r="A2" s="128" t="str">
        <f aca="false">занесвынес!A2</f>
        <v>Контактный телефон</v>
      </c>
      <c r="B2" s="128"/>
      <c r="C2" s="170" t="n">
        <f aca="false">занесвынес!C2</f>
        <v>89379676209</v>
      </c>
      <c r="D2" s="170"/>
      <c r="E2" s="171"/>
      <c r="F2" s="171"/>
      <c r="G2" s="172"/>
    </row>
    <row r="3" customFormat="false" ht="13.8" hidden="false" customHeight="false" outlineLevel="0" collapsed="false">
      <c r="A3" s="132" t="s">
        <v>303</v>
      </c>
      <c r="B3" s="133" t="s">
        <v>304</v>
      </c>
      <c r="C3" s="133"/>
      <c r="D3" s="134" t="str">
        <f aca="false">занесвынес!A4</f>
        <v>Наименование обьекта</v>
      </c>
      <c r="E3" s="134"/>
      <c r="F3" s="135" t="str">
        <f aca="false">занесвынес!C4</f>
        <v>ОСП ЗГПИ</v>
      </c>
      <c r="G3" s="135"/>
    </row>
    <row r="4" customFormat="false" ht="13.8" hidden="false" customHeight="false" outlineLevel="0" collapsed="false">
      <c r="A4" s="132" t="s">
        <v>306</v>
      </c>
      <c r="B4" s="136" t="str">
        <f aca="false">журнал!J3</f>
        <v>Авдеенко И.А.</v>
      </c>
      <c r="C4" s="136"/>
      <c r="D4" s="137" t="str">
        <f aca="false">занесвынес!A5</f>
        <v>Адрес проведения работ</v>
      </c>
      <c r="E4" s="137"/>
      <c r="F4" s="136" t="str">
        <f aca="false">занесвынес!C5</f>
        <v>с.Овчарное ул.Луговая 41б</v>
      </c>
      <c r="G4" s="136"/>
    </row>
    <row r="5" customFormat="false" ht="13.8" hidden="false" customHeight="false" outlineLevel="0" collapsed="false">
      <c r="A5" s="139" t="s">
        <v>307</v>
      </c>
      <c r="B5" s="173" t="n">
        <f aca="false">ИЛ1!B5</f>
        <v>45481</v>
      </c>
      <c r="C5" s="171"/>
      <c r="D5" s="171"/>
      <c r="E5" s="171"/>
      <c r="F5" s="171"/>
      <c r="G5" s="172"/>
    </row>
    <row r="7" customFormat="false" ht="13.8" hidden="false" customHeight="false" outlineLevel="0" collapsed="false">
      <c r="A7" s="127" t="s">
        <v>308</v>
      </c>
      <c r="B7" s="127"/>
      <c r="C7" s="127"/>
      <c r="D7" s="127"/>
      <c r="E7" s="127"/>
      <c r="F7" s="127"/>
      <c r="G7" s="127"/>
    </row>
    <row r="8" customFormat="false" ht="13.8" hidden="false" customHeight="false" outlineLevel="0" collapsed="false">
      <c r="A8" s="142" t="s">
        <v>309</v>
      </c>
      <c r="B8" s="142"/>
    </row>
    <row r="9" customFormat="false" ht="13.8" hidden="false" customHeight="false" outlineLevel="0" collapsed="false">
      <c r="A9" s="142" t="s">
        <v>310</v>
      </c>
    </row>
    <row r="10" s="104" customFormat="true" ht="45" hidden="false" customHeight="true" outlineLevel="0" collapsed="false">
      <c r="A10" s="143" t="s">
        <v>311</v>
      </c>
      <c r="B10" s="143" t="s">
        <v>312</v>
      </c>
      <c r="C10" s="143" t="s">
        <v>313</v>
      </c>
      <c r="D10" s="143" t="s">
        <v>314</v>
      </c>
      <c r="E10" s="143" t="s">
        <v>315</v>
      </c>
      <c r="F10" s="143" t="s">
        <v>316</v>
      </c>
      <c r="G10" s="143"/>
      <c r="AMJ10" s="1"/>
    </row>
    <row r="11" customFormat="false" ht="13.8" hidden="false" customHeight="false" outlineLevel="0" collapsed="false">
      <c r="A11" s="144" t="s">
        <v>33</v>
      </c>
      <c r="B11" s="144" t="n">
        <v>3</v>
      </c>
      <c r="C11" s="144" t="s">
        <v>33</v>
      </c>
      <c r="D11" s="144" t="s">
        <v>33</v>
      </c>
      <c r="E11" s="145" t="s">
        <v>33</v>
      </c>
      <c r="F11" s="144" t="s">
        <v>33</v>
      </c>
      <c r="G11" s="144"/>
    </row>
    <row r="13" customFormat="false" ht="13.8" hidden="false" customHeight="false" outlineLevel="0" collapsed="false">
      <c r="A13" s="142" t="s">
        <v>317</v>
      </c>
      <c r="B13" s="142"/>
      <c r="C13" s="142"/>
    </row>
    <row r="14" s="104" customFormat="true" ht="39.75" hidden="false" customHeight="true" outlineLevel="0" collapsed="false">
      <c r="A14" s="146" t="s">
        <v>311</v>
      </c>
      <c r="B14" s="143" t="s">
        <v>312</v>
      </c>
      <c r="C14" s="143" t="s">
        <v>313</v>
      </c>
      <c r="D14" s="143" t="s">
        <v>314</v>
      </c>
      <c r="E14" s="143" t="s">
        <v>315</v>
      </c>
      <c r="F14" s="143" t="s">
        <v>316</v>
      </c>
      <c r="G14" s="143"/>
      <c r="AMJ14" s="1"/>
    </row>
    <row r="15" customFormat="false" ht="26.85" hidden="false" customHeight="false" outlineLevel="0" collapsed="false">
      <c r="A15" s="5" t="s">
        <v>365</v>
      </c>
      <c r="B15" s="4" t="s">
        <v>33</v>
      </c>
      <c r="C15" s="4" t="s">
        <v>33</v>
      </c>
      <c r="D15" s="4" t="s">
        <v>33</v>
      </c>
      <c r="E15" s="147" t="s">
        <v>33</v>
      </c>
      <c r="F15" s="4" t="s">
        <v>33</v>
      </c>
      <c r="G15" s="4"/>
    </row>
    <row r="16" customFormat="false" ht="13.8" hidden="false" customHeight="false" outlineLevel="0" collapsed="false">
      <c r="A16" s="148" t="s">
        <v>318</v>
      </c>
    </row>
    <row r="17" customFormat="false" ht="13.8" hidden="false" customHeight="false" outlineLevel="0" collapsed="false">
      <c r="A17" s="149" t="s">
        <v>319</v>
      </c>
      <c r="B17" s="149" t="s">
        <v>320</v>
      </c>
    </row>
    <row r="18" customFormat="false" ht="13.8" hidden="false" customHeight="false" outlineLevel="0" collapsed="false">
      <c r="A18" s="150" t="s">
        <v>321</v>
      </c>
      <c r="B18" s="150"/>
    </row>
    <row r="19" customFormat="false" ht="13.8" hidden="false" customHeight="false" outlineLevel="0" collapsed="false">
      <c r="A19" s="133" t="s">
        <v>322</v>
      </c>
      <c r="B19" s="4" t="s">
        <v>33</v>
      </c>
    </row>
    <row r="20" customFormat="false" ht="13.8" hidden="false" customHeight="false" outlineLevel="0" collapsed="false">
      <c r="A20" s="133" t="s">
        <v>323</v>
      </c>
      <c r="B20" s="4" t="s">
        <v>33</v>
      </c>
    </row>
    <row r="21" customFormat="false" ht="13.8" hidden="false" customHeight="false" outlineLevel="0" collapsed="false">
      <c r="A21" s="174" t="s">
        <v>324</v>
      </c>
      <c r="B21" s="171"/>
      <c r="C21" s="171"/>
      <c r="D21" s="171"/>
      <c r="E21" s="172"/>
      <c r="F21" s="151" t="s">
        <v>33</v>
      </c>
      <c r="G21" s="151"/>
    </row>
    <row r="22" customFormat="false" ht="13.8" hidden="false" customHeight="false" outlineLevel="0" collapsed="false">
      <c r="A22" s="174" t="s">
        <v>325</v>
      </c>
      <c r="B22" s="171"/>
      <c r="C22" s="171"/>
      <c r="D22" s="171"/>
      <c r="E22" s="172"/>
      <c r="F22" s="4" t="s">
        <v>33</v>
      </c>
      <c r="G22" s="4"/>
    </row>
    <row r="23" customFormat="false" ht="13.8" hidden="false" customHeight="false" outlineLevel="0" collapsed="false">
      <c r="A23" s="174" t="s">
        <v>326</v>
      </c>
      <c r="B23" s="171"/>
      <c r="C23" s="171"/>
      <c r="D23" s="171"/>
      <c r="E23" s="172"/>
      <c r="F23" s="4" t="s">
        <v>33</v>
      </c>
      <c r="G23" s="4"/>
    </row>
    <row r="24" customFormat="false" ht="13.8" hidden="false" customHeight="false" outlineLevel="0" collapsed="false">
      <c r="A24" s="174" t="s">
        <v>327</v>
      </c>
      <c r="B24" s="171"/>
      <c r="C24" s="171"/>
      <c r="D24" s="171"/>
      <c r="E24" s="172"/>
      <c r="F24" s="4" t="s">
        <v>33</v>
      </c>
      <c r="G24" s="4"/>
    </row>
    <row r="25" customFormat="false" ht="13.8" hidden="false" customHeight="false" outlineLevel="0" collapsed="false">
      <c r="A25" s="148" t="s">
        <v>328</v>
      </c>
    </row>
    <row r="26" customFormat="false" ht="13.8" hidden="false" customHeight="false" outlineLevel="0" collapsed="false">
      <c r="A26" s="129" t="s">
        <v>329</v>
      </c>
      <c r="B26" s="171"/>
      <c r="C26" s="171"/>
      <c r="D26" s="171"/>
      <c r="E26" s="171"/>
      <c r="F26" s="171"/>
      <c r="G26" s="172"/>
    </row>
    <row r="27" customFormat="false" ht="13.8" hidden="false" customHeight="false" outlineLevel="0" collapsed="false">
      <c r="A27" s="142" t="s">
        <v>330</v>
      </c>
    </row>
    <row r="28" customFormat="false" ht="45" hidden="false" customHeight="true" outlineLevel="0" collapsed="false">
      <c r="A28" s="146" t="s">
        <v>311</v>
      </c>
      <c r="B28" s="143" t="s">
        <v>312</v>
      </c>
      <c r="C28" s="143" t="s">
        <v>313</v>
      </c>
      <c r="D28" s="143" t="s">
        <v>314</v>
      </c>
      <c r="E28" s="143" t="s">
        <v>315</v>
      </c>
      <c r="F28" s="143" t="s">
        <v>316</v>
      </c>
      <c r="G28" s="143"/>
    </row>
    <row r="29" customFormat="false" ht="13.8" hidden="false" customHeight="false" outlineLevel="0" collapsed="false">
      <c r="A29" s="144" t="s">
        <v>33</v>
      </c>
      <c r="B29" s="144" t="s">
        <v>33</v>
      </c>
      <c r="C29" s="144" t="s">
        <v>33</v>
      </c>
      <c r="D29" s="144" t="s">
        <v>33</v>
      </c>
      <c r="E29" s="145" t="s">
        <v>33</v>
      </c>
      <c r="F29" s="144" t="s">
        <v>33</v>
      </c>
      <c r="G29" s="144"/>
    </row>
    <row r="30" customFormat="false" ht="13.8" hidden="false" customHeight="false" outlineLevel="0" collapsed="false">
      <c r="A30" s="148" t="s">
        <v>318</v>
      </c>
    </row>
    <row r="31" customFormat="false" ht="13.8" hidden="false" customHeight="false" outlineLevel="0" collapsed="false">
      <c r="A31" s="149" t="s">
        <v>319</v>
      </c>
      <c r="B31" s="149" t="s">
        <v>320</v>
      </c>
    </row>
    <row r="32" customFormat="false" ht="26.85" hidden="false" customHeight="false" outlineLevel="0" collapsed="false">
      <c r="A32" s="13" t="s">
        <v>331</v>
      </c>
      <c r="B32" s="133"/>
    </row>
    <row r="33" customFormat="false" ht="13.8" hidden="false" customHeight="false" outlineLevel="0" collapsed="false">
      <c r="A33" s="133" t="s">
        <v>332</v>
      </c>
      <c r="B33" s="4" t="s">
        <v>33</v>
      </c>
    </row>
    <row r="34" s="104" customFormat="true" ht="13.8" hidden="false" customHeight="false" outlineLevel="0" collapsed="false">
      <c r="A34" s="133" t="s">
        <v>333</v>
      </c>
      <c r="B34" s="4" t="s">
        <v>33</v>
      </c>
      <c r="AMJ34" s="1"/>
    </row>
    <row r="35" customFormat="false" ht="13.8" hidden="false" customHeight="false" outlineLevel="0" collapsed="false">
      <c r="A35" s="133" t="s">
        <v>334</v>
      </c>
      <c r="B35" s="4" t="s">
        <v>33</v>
      </c>
      <c r="C35" s="70"/>
      <c r="D35" s="70"/>
      <c r="E35" s="70"/>
      <c r="F35" s="70"/>
    </row>
    <row r="36" customFormat="false" ht="13.8" hidden="false" customHeight="false" outlineLevel="0" collapsed="false">
      <c r="A36" s="133" t="s">
        <v>323</v>
      </c>
      <c r="B36" s="4" t="s">
        <v>33</v>
      </c>
      <c r="C36" s="70"/>
      <c r="D36" s="70"/>
      <c r="E36" s="70"/>
      <c r="F36" s="70"/>
    </row>
    <row r="37" customFormat="false" ht="13.8" hidden="false" customHeight="false" outlineLevel="0" collapsed="false">
      <c r="A37" s="154" t="s">
        <v>364</v>
      </c>
      <c r="B37" s="175"/>
      <c r="C37" s="175"/>
      <c r="D37" s="175"/>
      <c r="E37" s="175"/>
      <c r="F37" s="175"/>
      <c r="G37" s="172"/>
    </row>
    <row r="38" customFormat="false" ht="13.8" hidden="false" customHeight="false" outlineLevel="0" collapsed="false">
      <c r="A38" s="148" t="s">
        <v>328</v>
      </c>
    </row>
    <row r="39" customFormat="false" ht="13.8" hidden="false" customHeight="false" outlineLevel="0" collapsed="false">
      <c r="A39" s="129" t="s">
        <v>329</v>
      </c>
      <c r="B39" s="171"/>
      <c r="C39" s="171"/>
      <c r="D39" s="171"/>
      <c r="E39" s="171"/>
      <c r="F39" s="171"/>
      <c r="G39" s="172"/>
    </row>
    <row r="40" customFormat="false" ht="13.8" hidden="false" customHeight="false" outlineLevel="0" collapsed="false">
      <c r="A40" s="142" t="s">
        <v>335</v>
      </c>
    </row>
    <row r="41" customFormat="false" ht="26.85" hidden="false" customHeight="false" outlineLevel="0" collapsed="false">
      <c r="A41" s="149" t="s">
        <v>336</v>
      </c>
      <c r="B41" s="149" t="s">
        <v>337</v>
      </c>
      <c r="C41" s="149" t="s">
        <v>338</v>
      </c>
      <c r="D41" s="149" t="s">
        <v>339</v>
      </c>
      <c r="E41" s="149" t="s">
        <v>340</v>
      </c>
      <c r="F41" s="149" t="s">
        <v>341</v>
      </c>
      <c r="G41" s="143" t="s">
        <v>342</v>
      </c>
    </row>
    <row r="42" customFormat="false" ht="13.8" hidden="false" customHeight="false" outlineLevel="0" collapsed="false">
      <c r="A42" s="4" t="s">
        <v>33</v>
      </c>
      <c r="B42" s="4" t="s">
        <v>33</v>
      </c>
      <c r="C42" s="4" t="s">
        <v>33</v>
      </c>
      <c r="D42" s="4" t="s">
        <v>33</v>
      </c>
      <c r="E42" s="4" t="s">
        <v>33</v>
      </c>
      <c r="F42" s="4" t="s">
        <v>33</v>
      </c>
      <c r="G42" s="4" t="s">
        <v>33</v>
      </c>
    </row>
    <row r="43" customFormat="false" ht="13.8" hidden="false" customHeight="false" outlineLevel="0" collapsed="false">
      <c r="A43" s="148" t="s">
        <v>318</v>
      </c>
      <c r="C43" s="70"/>
      <c r="D43" s="70"/>
      <c r="E43" s="70"/>
      <c r="F43" s="70"/>
      <c r="G43" s="70"/>
    </row>
    <row r="44" customFormat="false" ht="13.8" hidden="false" customHeight="false" outlineLevel="0" collapsed="false">
      <c r="A44" s="149" t="s">
        <v>319</v>
      </c>
      <c r="B44" s="149" t="s">
        <v>320</v>
      </c>
    </row>
    <row r="45" customFormat="false" ht="26.85" hidden="false" customHeight="false" outlineLevel="0" collapsed="false">
      <c r="A45" s="185" t="s">
        <v>344</v>
      </c>
      <c r="B45" s="172"/>
    </row>
    <row r="46" customFormat="false" ht="13.8" hidden="false" customHeight="false" outlineLevel="0" collapsed="false">
      <c r="A46" s="133" t="s">
        <v>337</v>
      </c>
      <c r="B46" s="4" t="s">
        <v>33</v>
      </c>
    </row>
    <row r="47" customFormat="false" ht="13.8" hidden="false" customHeight="false" outlineLevel="0" collapsed="false">
      <c r="A47" s="133" t="s">
        <v>338</v>
      </c>
      <c r="B47" s="4" t="s">
        <v>33</v>
      </c>
    </row>
    <row r="48" customFormat="false" ht="13.8" hidden="false" customHeight="false" outlineLevel="0" collapsed="false">
      <c r="A48" s="133" t="str">
        <f aca="false">D41</f>
        <v>Златоглазка</v>
      </c>
      <c r="B48" s="4" t="s">
        <v>33</v>
      </c>
    </row>
    <row r="49" customFormat="false" ht="13.8" hidden="false" customHeight="false" outlineLevel="0" collapsed="false">
      <c r="A49" s="133" t="str">
        <f aca="false">E41</f>
        <v>Комары</v>
      </c>
      <c r="B49" s="4" t="s">
        <v>33</v>
      </c>
    </row>
    <row r="50" customFormat="false" ht="13.8" hidden="false" customHeight="false" outlineLevel="0" collapsed="false">
      <c r="A50" s="133" t="str">
        <f aca="false">F41</f>
        <v>Осы</v>
      </c>
      <c r="B50" s="4" t="s">
        <v>33</v>
      </c>
    </row>
    <row r="51" customFormat="false" ht="13.8" hidden="false" customHeight="false" outlineLevel="0" collapsed="false">
      <c r="A51" s="133" t="str">
        <f aca="false">G41</f>
        <v>Пищевая моль</v>
      </c>
      <c r="B51" s="4" t="s">
        <v>33</v>
      </c>
    </row>
    <row r="52" customFormat="false" ht="13.8" hidden="false" customHeight="false" outlineLevel="0" collapsed="false">
      <c r="A52" s="154" t="s">
        <v>33</v>
      </c>
      <c r="B52" s="175"/>
      <c r="C52" s="175"/>
      <c r="D52" s="175"/>
      <c r="E52" s="175"/>
      <c r="F52" s="175"/>
      <c r="G52" s="172"/>
    </row>
    <row r="53" customFormat="false" ht="13.8" hidden="false" customHeight="false" outlineLevel="0" collapsed="false">
      <c r="A53" s="148" t="s">
        <v>328</v>
      </c>
    </row>
    <row r="54" customFormat="false" ht="13.8" hidden="false" customHeight="false" outlineLevel="0" collapsed="false">
      <c r="A54" s="129" t="s">
        <v>329</v>
      </c>
      <c r="B54" s="171"/>
      <c r="C54" s="171"/>
      <c r="D54" s="171"/>
      <c r="E54" s="171"/>
      <c r="F54" s="171"/>
      <c r="G54" s="172"/>
    </row>
    <row r="55" s="104" customFormat="true" ht="20.85" hidden="false" customHeight="true" outlineLevel="0" collapsed="false">
      <c r="A55" s="142" t="s">
        <v>346</v>
      </c>
      <c r="AMJ55" s="1"/>
    </row>
    <row r="56" s="104" customFormat="true" ht="36.8" hidden="false" customHeight="true" outlineLevel="0" collapsed="false">
      <c r="A56" s="143" t="s">
        <v>347</v>
      </c>
      <c r="B56" s="143"/>
      <c r="C56" s="143" t="s">
        <v>348</v>
      </c>
      <c r="D56" s="143" t="s">
        <v>47</v>
      </c>
      <c r="E56" s="143" t="s">
        <v>349</v>
      </c>
      <c r="F56" s="143"/>
      <c r="G56" s="143" t="s">
        <v>350</v>
      </c>
      <c r="AMJ56" s="1"/>
    </row>
    <row r="57" s="104" customFormat="true" ht="20.25" hidden="false" customHeight="true" outlineLevel="0" collapsed="false">
      <c r="A57" s="6" t="s">
        <v>351</v>
      </c>
      <c r="B57" s="6"/>
      <c r="C57" s="159" t="s">
        <v>301</v>
      </c>
      <c r="D57" s="6" t="str">
        <f aca="false">журнал!B11</f>
        <v>ALT  клей</v>
      </c>
      <c r="E57" s="6" t="str">
        <f aca="false">журнал!F11</f>
        <v>Полибутилен 80,8%, полиизобутилен 9,6%</v>
      </c>
      <c r="F57" s="6"/>
      <c r="G57" s="186" t="n">
        <f aca="false">88*0.002</f>
        <v>0.176</v>
      </c>
      <c r="AMJ57" s="1"/>
    </row>
    <row r="58" s="104" customFormat="true" ht="25.5" hidden="false" customHeight="true" outlineLevel="0" collapsed="false">
      <c r="A58" s="6"/>
      <c r="B58" s="6"/>
      <c r="C58" s="160" t="str">
        <f aca="false">журнал!H11</f>
        <v>3 контур защиты </v>
      </c>
      <c r="D58" s="6"/>
      <c r="E58" s="6"/>
      <c r="F58" s="6"/>
      <c r="G58" s="186"/>
      <c r="AMJ58" s="1"/>
    </row>
    <row r="59" s="104" customFormat="true" ht="24.75" hidden="false" customHeight="true" outlineLevel="0" collapsed="false">
      <c r="A59" s="2" t="s">
        <v>352</v>
      </c>
      <c r="B59" s="2"/>
      <c r="C59" s="22" t="s">
        <v>33</v>
      </c>
      <c r="D59" s="161" t="s">
        <v>33</v>
      </c>
      <c r="E59" s="6" t="s">
        <v>33</v>
      </c>
      <c r="F59" s="6"/>
      <c r="G59" s="6" t="s">
        <v>33</v>
      </c>
      <c r="AMJ59" s="1"/>
    </row>
    <row r="60" s="104" customFormat="true" ht="25.5" hidden="false" customHeight="true" outlineLevel="0" collapsed="false">
      <c r="A60" s="2"/>
      <c r="B60" s="2"/>
      <c r="C60" s="177" t="s">
        <v>33</v>
      </c>
      <c r="D60" s="161"/>
      <c r="E60" s="6"/>
      <c r="F60" s="6"/>
      <c r="G60" s="6"/>
      <c r="AMJ60" s="1"/>
    </row>
    <row r="61" s="104" customFormat="true" ht="27" hidden="false" customHeight="true" outlineLevel="0" collapsed="false">
      <c r="A61" s="2" t="s">
        <v>345</v>
      </c>
      <c r="B61" s="2"/>
      <c r="C61" s="163" t="s">
        <v>33</v>
      </c>
      <c r="D61" s="5" t="s">
        <v>33</v>
      </c>
      <c r="E61" s="6" t="s">
        <v>33</v>
      </c>
      <c r="F61" s="6"/>
      <c r="G61" s="5" t="s">
        <v>33</v>
      </c>
      <c r="AMJ61" s="1"/>
    </row>
    <row r="62" customFormat="false" ht="13.8" hidden="false" customHeight="false" outlineLevel="0" collapsed="false">
      <c r="A62" s="142" t="s">
        <v>354</v>
      </c>
      <c r="B62" s="166"/>
    </row>
    <row r="63" customFormat="false" ht="13.8" hidden="false" customHeight="false" outlineLevel="0" collapsed="false">
      <c r="A63" s="180" t="s">
        <v>355</v>
      </c>
      <c r="B63" s="171"/>
      <c r="C63" s="171"/>
      <c r="D63" s="171"/>
      <c r="E63" s="172"/>
      <c r="F63" s="156" t="s">
        <v>33</v>
      </c>
      <c r="G63" s="156"/>
    </row>
    <row r="64" customFormat="false" ht="13.8" hidden="false" customHeight="false" outlineLevel="0" collapsed="false">
      <c r="A64" s="180" t="s">
        <v>356</v>
      </c>
      <c r="B64" s="171"/>
      <c r="C64" s="171"/>
      <c r="D64" s="171"/>
      <c r="E64" s="172"/>
      <c r="F64" s="156" t="str">
        <f aca="false">F63</f>
        <v>-</v>
      </c>
      <c r="G64" s="156"/>
    </row>
    <row r="65" customFormat="false" ht="13.8" hidden="false" customHeight="false" outlineLevel="0" collapsed="false">
      <c r="A65" s="181" t="s">
        <v>357</v>
      </c>
      <c r="B65" s="182"/>
      <c r="C65" s="182"/>
      <c r="D65" s="182"/>
      <c r="E65" s="183"/>
      <c r="F65" s="156" t="s">
        <v>33</v>
      </c>
      <c r="G65" s="156"/>
    </row>
    <row r="66" customFormat="false" ht="13.8" hidden="false" customHeight="false" outlineLevel="0" collapsed="false">
      <c r="A66" s="180" t="s">
        <v>358</v>
      </c>
      <c r="B66" s="171"/>
      <c r="C66" s="171"/>
      <c r="D66" s="171"/>
      <c r="E66" s="172"/>
      <c r="F66" s="144" t="s">
        <v>359</v>
      </c>
      <c r="G66" s="144"/>
    </row>
    <row r="67" customFormat="false" ht="13.8" hidden="false" customHeight="false" outlineLevel="0" collapsed="false">
      <c r="A67" s="142" t="s">
        <v>360</v>
      </c>
    </row>
    <row r="68" customFormat="false" ht="23.85" hidden="false" customHeight="true" outlineLevel="0" collapsed="false">
      <c r="A68" s="13" t="s">
        <v>361</v>
      </c>
      <c r="B68" s="13"/>
      <c r="C68" s="13"/>
      <c r="D68" s="13"/>
      <c r="E68" s="13"/>
      <c r="F68" s="13"/>
      <c r="G68" s="13"/>
    </row>
    <row r="69" customFormat="false" ht="14.25" hidden="false" customHeight="true" outlineLevel="0" collapsed="false">
      <c r="A69" s="99" t="s">
        <v>362</v>
      </c>
      <c r="B69" s="184"/>
      <c r="C69" s="184"/>
      <c r="D69" s="184" t="s">
        <v>363</v>
      </c>
      <c r="E69" s="184"/>
      <c r="F69" s="184"/>
      <c r="G69" s="184"/>
    </row>
    <row r="70" customFormat="false" ht="27" hidden="false" customHeight="true" outlineLevel="0" collapsed="false">
      <c r="A70" s="99"/>
      <c r="B70" s="99"/>
      <c r="C70" s="184"/>
      <c r="D70" s="184"/>
      <c r="E70" s="184"/>
      <c r="F70" s="184"/>
      <c r="G70" s="184"/>
    </row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2">
    <mergeCell ref="A1:G1"/>
    <mergeCell ref="A2:B2"/>
    <mergeCell ref="C2:D2"/>
    <mergeCell ref="B3:C3"/>
    <mergeCell ref="D3:E3"/>
    <mergeCell ref="F3:G3"/>
    <mergeCell ref="B4:C4"/>
    <mergeCell ref="D4:E4"/>
    <mergeCell ref="F4:G4"/>
    <mergeCell ref="A7:G7"/>
    <mergeCell ref="F10:G10"/>
    <mergeCell ref="F11:G11"/>
    <mergeCell ref="F14:G14"/>
    <mergeCell ref="F15:G15"/>
    <mergeCell ref="A18:B18"/>
    <mergeCell ref="F21:G21"/>
    <mergeCell ref="F22:G22"/>
    <mergeCell ref="F23:G23"/>
    <mergeCell ref="F24:G24"/>
    <mergeCell ref="F28:G28"/>
    <mergeCell ref="F29:G29"/>
    <mergeCell ref="A56:B56"/>
    <mergeCell ref="E56:F56"/>
    <mergeCell ref="A57:B58"/>
    <mergeCell ref="D57:D58"/>
    <mergeCell ref="E57:F58"/>
    <mergeCell ref="G57:G58"/>
    <mergeCell ref="A59:B60"/>
    <mergeCell ref="D59:D60"/>
    <mergeCell ref="E59:F60"/>
    <mergeCell ref="G59:G60"/>
    <mergeCell ref="A61:B61"/>
    <mergeCell ref="E61:F61"/>
    <mergeCell ref="F63:G63"/>
    <mergeCell ref="F64:G64"/>
    <mergeCell ref="F65:G65"/>
    <mergeCell ref="F66:G66"/>
    <mergeCell ref="A68:G68"/>
    <mergeCell ref="A69:A70"/>
    <mergeCell ref="B69:C70"/>
    <mergeCell ref="D69:E70"/>
    <mergeCell ref="F69:G70"/>
  </mergeCells>
  <printOptions headings="false" gridLines="false" gridLinesSet="true" horizontalCentered="false" verticalCentered="false"/>
  <pageMargins left="0.25" right="0.25" top="0.75" bottom="0.583333333333333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39" man="true" max="16383" min="0"/>
  </rowBreak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B1:H84"/>
  <sheetViews>
    <sheetView showFormulas="false" showGridLines="true" showRowColHeaders="true" showZeros="true" rightToLeft="false" tabSelected="false" showOutlineSymbols="true" defaultGridColor="true" view="pageBreakPreview" topLeftCell="B1" colorId="64" zoomScale="75" zoomScaleNormal="75" zoomScalePageLayoutView="75" workbookViewId="0">
      <pane xSplit="1" ySplit="7" topLeftCell="C47" activePane="bottomRight" state="frozen"/>
      <selection pane="topLeft" activeCell="B1" activeCellId="0" sqref="B1"/>
      <selection pane="topRight" activeCell="C1" activeCellId="0" sqref="C1"/>
      <selection pane="bottomLeft" activeCell="B47" activeCellId="0" sqref="B47"/>
      <selection pane="bottomRight" activeCell="B63" activeCellId="0" sqref="B63"/>
    </sheetView>
  </sheetViews>
  <sheetFormatPr defaultColWidth="10.2578125" defaultRowHeight="14.25" zeroHeight="false" outlineLevelRow="0" outlineLevelCol="0"/>
  <cols>
    <col collapsed="false" customWidth="true" hidden="false" outlineLevel="0" max="1" min="1" style="1" width="6.87"/>
    <col collapsed="false" customWidth="true" hidden="false" outlineLevel="0" max="2" min="2" style="1" width="17"/>
    <col collapsed="false" customWidth="true" hidden="false" outlineLevel="0" max="4" min="4" style="1" width="13"/>
    <col collapsed="false" customWidth="true" hidden="false" outlineLevel="0" max="5" min="5" style="1" width="14.75"/>
    <col collapsed="false" customWidth="true" hidden="false" outlineLevel="0" max="6" min="6" style="1" width="12"/>
    <col collapsed="false" customWidth="true" hidden="false" outlineLevel="0" max="7" min="7" style="1" width="13.25"/>
    <col collapsed="false" customWidth="true" hidden="false" outlineLevel="0" max="8" min="8" style="1" width="13"/>
  </cols>
  <sheetData>
    <row r="1" customFormat="false" ht="15" hidden="false" customHeight="false" outlineLevel="0" collapsed="false">
      <c r="B1" s="127" t="str">
        <f aca="false">занесвынес!A1</f>
        <v>ООО Альфадез</v>
      </c>
      <c r="C1" s="127"/>
      <c r="D1" s="127"/>
      <c r="E1" s="127"/>
      <c r="F1" s="127"/>
      <c r="G1" s="127"/>
      <c r="H1" s="127"/>
    </row>
    <row r="2" customFormat="false" ht="14.25" hidden="false" customHeight="false" outlineLevel="0" collapsed="false">
      <c r="B2" s="128" t="str">
        <f aca="false">занесвынес!A2</f>
        <v>Контактный телефон</v>
      </c>
      <c r="C2" s="128"/>
      <c r="D2" s="170" t="n">
        <f aca="false">занесвынес!C2</f>
        <v>89379676209</v>
      </c>
      <c r="E2" s="170"/>
      <c r="F2" s="171"/>
      <c r="G2" s="171"/>
      <c r="H2" s="172"/>
    </row>
    <row r="3" customFormat="false" ht="13.8" hidden="false" customHeight="false" outlineLevel="0" collapsed="false">
      <c r="B3" s="132" t="s">
        <v>303</v>
      </c>
      <c r="C3" s="133" t="s">
        <v>304</v>
      </c>
      <c r="D3" s="133"/>
      <c r="E3" s="134" t="str">
        <f aca="false">занесвынес!A4</f>
        <v>Наименование обьекта</v>
      </c>
      <c r="F3" s="134"/>
      <c r="G3" s="135" t="str">
        <f aca="false">занесвынес!C4</f>
        <v>ОСП ЗГПИ</v>
      </c>
      <c r="H3" s="135"/>
    </row>
    <row r="4" customFormat="false" ht="14.25" hidden="false" customHeight="false" outlineLevel="0" collapsed="false">
      <c r="B4" s="132" t="s">
        <v>306</v>
      </c>
      <c r="C4" s="136" t="str">
        <f aca="false">журнал!J3</f>
        <v>Авдеенко И.А.</v>
      </c>
      <c r="D4" s="136"/>
      <c r="E4" s="137" t="str">
        <f aca="false">занесвынес!A5</f>
        <v>Адрес проведения работ</v>
      </c>
      <c r="F4" s="137"/>
      <c r="G4" s="136" t="str">
        <f aca="false">занесвынес!C5</f>
        <v>с.Овчарное ул.Луговая 41б</v>
      </c>
      <c r="H4" s="136"/>
    </row>
    <row r="5" customFormat="false" ht="13.8" hidden="false" customHeight="false" outlineLevel="0" collapsed="false">
      <c r="B5" s="139" t="s">
        <v>307</v>
      </c>
      <c r="C5" s="173" t="n">
        <f aca="false">ИЛ2!B5</f>
        <v>45489</v>
      </c>
      <c r="D5" s="171"/>
      <c r="E5" s="171"/>
      <c r="F5" s="171"/>
      <c r="G5" s="171"/>
      <c r="H5" s="172"/>
    </row>
    <row r="7" customFormat="false" ht="15" hidden="false" customHeight="false" outlineLevel="0" collapsed="false">
      <c r="B7" s="127" t="s">
        <v>308</v>
      </c>
      <c r="C7" s="127"/>
      <c r="D7" s="127"/>
      <c r="E7" s="127"/>
      <c r="F7" s="127"/>
      <c r="G7" s="127"/>
      <c r="H7" s="127"/>
    </row>
    <row r="9" customFormat="false" ht="15" hidden="false" customHeight="false" outlineLevel="0" collapsed="false">
      <c r="B9" s="142" t="s">
        <v>309</v>
      </c>
      <c r="C9" s="142"/>
    </row>
    <row r="10" customFormat="false" ht="15" hidden="false" customHeight="false" outlineLevel="0" collapsed="false">
      <c r="B10" s="142" t="s">
        <v>310</v>
      </c>
    </row>
    <row r="11" s="104" customFormat="true" ht="45" hidden="false" customHeight="true" outlineLevel="0" collapsed="false">
      <c r="B11" s="143" t="s">
        <v>311</v>
      </c>
      <c r="C11" s="143" t="s">
        <v>312</v>
      </c>
      <c r="D11" s="143" t="s">
        <v>313</v>
      </c>
      <c r="E11" s="143" t="s">
        <v>314</v>
      </c>
      <c r="F11" s="143" t="s">
        <v>315</v>
      </c>
      <c r="G11" s="143" t="s">
        <v>316</v>
      </c>
      <c r="H11" s="143"/>
    </row>
    <row r="12" customFormat="false" ht="14.25" hidden="false" customHeight="false" outlineLevel="0" collapsed="false">
      <c r="B12" s="144" t="s">
        <v>33</v>
      </c>
      <c r="C12" s="144" t="n">
        <v>3</v>
      </c>
      <c r="D12" s="144" t="s">
        <v>33</v>
      </c>
      <c r="E12" s="144" t="s">
        <v>33</v>
      </c>
      <c r="F12" s="145" t="s">
        <v>33</v>
      </c>
      <c r="G12" s="144" t="s">
        <v>33</v>
      </c>
      <c r="H12" s="144"/>
    </row>
    <row r="14" customFormat="false" ht="15" hidden="false" customHeight="false" outlineLevel="0" collapsed="false">
      <c r="B14" s="142" t="s">
        <v>317</v>
      </c>
      <c r="C14" s="142"/>
      <c r="D14" s="142"/>
    </row>
    <row r="15" s="104" customFormat="true" ht="39.75" hidden="false" customHeight="true" outlineLevel="0" collapsed="false">
      <c r="B15" s="146" t="s">
        <v>311</v>
      </c>
      <c r="C15" s="143" t="s">
        <v>312</v>
      </c>
      <c r="D15" s="143" t="s">
        <v>313</v>
      </c>
      <c r="E15" s="143" t="s">
        <v>314</v>
      </c>
      <c r="F15" s="143" t="s">
        <v>315</v>
      </c>
      <c r="G15" s="143" t="s">
        <v>316</v>
      </c>
      <c r="H15" s="143"/>
    </row>
    <row r="16" customFormat="false" ht="28.5" hidden="false" customHeight="false" outlineLevel="0" collapsed="false">
      <c r="B16" s="5" t="s">
        <v>365</v>
      </c>
      <c r="C16" s="4" t="s">
        <v>33</v>
      </c>
      <c r="D16" s="4" t="s">
        <v>33</v>
      </c>
      <c r="E16" s="4" t="s">
        <v>33</v>
      </c>
      <c r="F16" s="147" t="s">
        <v>33</v>
      </c>
      <c r="G16" s="4" t="s">
        <v>33</v>
      </c>
      <c r="H16" s="4"/>
    </row>
    <row r="18" customFormat="false" ht="15" hidden="false" customHeight="false" outlineLevel="0" collapsed="false">
      <c r="B18" s="148" t="s">
        <v>318</v>
      </c>
    </row>
    <row r="19" customFormat="false" ht="15" hidden="false" customHeight="false" outlineLevel="0" collapsed="false">
      <c r="B19" s="149" t="s">
        <v>319</v>
      </c>
      <c r="C19" s="149" t="s">
        <v>320</v>
      </c>
    </row>
    <row r="20" customFormat="false" ht="15" hidden="false" customHeight="false" outlineLevel="0" collapsed="false">
      <c r="B20" s="150" t="s">
        <v>321</v>
      </c>
      <c r="C20" s="150"/>
    </row>
    <row r="21" customFormat="false" ht="14.25" hidden="false" customHeight="false" outlineLevel="0" collapsed="false">
      <c r="B21" s="133" t="s">
        <v>322</v>
      </c>
      <c r="C21" s="4" t="s">
        <v>33</v>
      </c>
    </row>
    <row r="22" customFormat="false" ht="14.25" hidden="false" customHeight="false" outlineLevel="0" collapsed="false">
      <c r="B22" s="133" t="s">
        <v>323</v>
      </c>
      <c r="C22" s="4" t="s">
        <v>33</v>
      </c>
    </row>
    <row r="24" customFormat="false" ht="14.25" hidden="false" customHeight="false" outlineLevel="0" collapsed="false">
      <c r="B24" s="174" t="s">
        <v>324</v>
      </c>
      <c r="C24" s="171"/>
      <c r="D24" s="171"/>
      <c r="E24" s="171"/>
      <c r="F24" s="172"/>
      <c r="G24" s="151" t="s">
        <v>33</v>
      </c>
      <c r="H24" s="151"/>
    </row>
    <row r="25" customFormat="false" ht="14.25" hidden="false" customHeight="false" outlineLevel="0" collapsed="false">
      <c r="B25" s="174" t="s">
        <v>325</v>
      </c>
      <c r="C25" s="171"/>
      <c r="D25" s="171"/>
      <c r="E25" s="171"/>
      <c r="F25" s="172"/>
      <c r="G25" s="4" t="s">
        <v>33</v>
      </c>
      <c r="H25" s="4"/>
    </row>
    <row r="26" customFormat="false" ht="14.25" hidden="false" customHeight="false" outlineLevel="0" collapsed="false">
      <c r="B26" s="174" t="s">
        <v>326</v>
      </c>
      <c r="C26" s="171"/>
      <c r="D26" s="171"/>
      <c r="E26" s="171"/>
      <c r="F26" s="172"/>
      <c r="G26" s="4" t="s">
        <v>33</v>
      </c>
      <c r="H26" s="4"/>
    </row>
    <row r="27" customFormat="false" ht="14.25" hidden="false" customHeight="false" outlineLevel="0" collapsed="false">
      <c r="B27" s="174" t="s">
        <v>327</v>
      </c>
      <c r="C27" s="171"/>
      <c r="D27" s="171"/>
      <c r="E27" s="171"/>
      <c r="F27" s="172"/>
      <c r="G27" s="4" t="s">
        <v>33</v>
      </c>
      <c r="H27" s="4"/>
    </row>
    <row r="28" customFormat="false" ht="15" hidden="false" customHeight="false" outlineLevel="0" collapsed="false">
      <c r="B28" s="148" t="s">
        <v>328</v>
      </c>
    </row>
    <row r="29" customFormat="false" ht="14.25" hidden="false" customHeight="false" outlineLevel="0" collapsed="false">
      <c r="B29" s="129" t="s">
        <v>329</v>
      </c>
      <c r="C29" s="171"/>
      <c r="D29" s="171"/>
      <c r="E29" s="171"/>
      <c r="F29" s="171"/>
      <c r="G29" s="171"/>
      <c r="H29" s="172"/>
    </row>
    <row r="31" customFormat="false" ht="15" hidden="false" customHeight="false" outlineLevel="0" collapsed="false">
      <c r="B31" s="142" t="s">
        <v>330</v>
      </c>
    </row>
    <row r="32" customFormat="false" ht="45" hidden="false" customHeight="true" outlineLevel="0" collapsed="false">
      <c r="B32" s="146" t="s">
        <v>311</v>
      </c>
      <c r="C32" s="143" t="s">
        <v>312</v>
      </c>
      <c r="D32" s="143" t="s">
        <v>313</v>
      </c>
      <c r="E32" s="143" t="s">
        <v>314</v>
      </c>
      <c r="F32" s="143" t="s">
        <v>315</v>
      </c>
      <c r="G32" s="143" t="s">
        <v>316</v>
      </c>
      <c r="H32" s="143"/>
    </row>
    <row r="33" customFormat="false" ht="14.25" hidden="false" customHeight="false" outlineLevel="0" collapsed="false">
      <c r="B33" s="144" t="s">
        <v>33</v>
      </c>
      <c r="C33" s="144" t="s">
        <v>33</v>
      </c>
      <c r="D33" s="144" t="s">
        <v>33</v>
      </c>
      <c r="E33" s="144" t="s">
        <v>33</v>
      </c>
      <c r="F33" s="145" t="s">
        <v>33</v>
      </c>
      <c r="G33" s="144" t="s">
        <v>33</v>
      </c>
      <c r="H33" s="144"/>
    </row>
    <row r="35" customFormat="false" ht="15" hidden="false" customHeight="false" outlineLevel="0" collapsed="false">
      <c r="B35" s="148" t="s">
        <v>318</v>
      </c>
    </row>
    <row r="36" customFormat="false" ht="15" hidden="false" customHeight="false" outlineLevel="0" collapsed="false">
      <c r="B36" s="149" t="s">
        <v>319</v>
      </c>
      <c r="C36" s="149" t="s">
        <v>320</v>
      </c>
    </row>
    <row r="37" customFormat="false" ht="14.25" hidden="false" customHeight="false" outlineLevel="0" collapsed="false">
      <c r="B37" s="133" t="s">
        <v>331</v>
      </c>
      <c r="C37" s="133"/>
    </row>
    <row r="38" customFormat="false" ht="14.25" hidden="false" customHeight="false" outlineLevel="0" collapsed="false">
      <c r="B38" s="133" t="s">
        <v>332</v>
      </c>
      <c r="C38" s="4" t="s">
        <v>33</v>
      </c>
    </row>
    <row r="39" s="104" customFormat="true" ht="14.25" hidden="false" customHeight="false" outlineLevel="0" collapsed="false">
      <c r="B39" s="133" t="s">
        <v>333</v>
      </c>
      <c r="C39" s="4" t="s">
        <v>33</v>
      </c>
    </row>
    <row r="40" customFormat="false" ht="14.25" hidden="false" customHeight="false" outlineLevel="0" collapsed="false">
      <c r="B40" s="133" t="s">
        <v>334</v>
      </c>
      <c r="C40" s="4" t="s">
        <v>33</v>
      </c>
      <c r="D40" s="70"/>
      <c r="E40" s="70"/>
      <c r="F40" s="70"/>
      <c r="G40" s="70"/>
    </row>
    <row r="41" customFormat="false" ht="14.25" hidden="false" customHeight="false" outlineLevel="0" collapsed="false">
      <c r="B41" s="133" t="s">
        <v>323</v>
      </c>
      <c r="C41" s="4" t="s">
        <v>33</v>
      </c>
      <c r="D41" s="70"/>
      <c r="E41" s="70"/>
      <c r="F41" s="70"/>
      <c r="G41" s="70"/>
    </row>
    <row r="42" customFormat="false" ht="14.25" hidden="false" customHeight="false" outlineLevel="0" collapsed="false">
      <c r="B42" s="171"/>
      <c r="C42" s="175"/>
      <c r="D42" s="70"/>
      <c r="E42" s="70"/>
      <c r="F42" s="70"/>
      <c r="G42" s="70"/>
    </row>
    <row r="43" customFormat="false" ht="14.25" hidden="false" customHeight="false" outlineLevel="0" collapsed="false">
      <c r="B43" s="154" t="s">
        <v>364</v>
      </c>
      <c r="C43" s="175"/>
      <c r="D43" s="175"/>
      <c r="E43" s="175"/>
      <c r="F43" s="175"/>
      <c r="G43" s="175"/>
      <c r="H43" s="172"/>
    </row>
    <row r="44" customFormat="false" ht="14.25" hidden="false" customHeight="false" outlineLevel="0" collapsed="false">
      <c r="B44" s="70"/>
      <c r="C44" s="70"/>
      <c r="D44" s="70"/>
      <c r="E44" s="70"/>
      <c r="F44" s="70"/>
      <c r="G44" s="70"/>
    </row>
    <row r="45" customFormat="false" ht="15" hidden="false" customHeight="false" outlineLevel="0" collapsed="false">
      <c r="B45" s="148" t="s">
        <v>328</v>
      </c>
    </row>
    <row r="46" customFormat="false" ht="14.25" hidden="false" customHeight="false" outlineLevel="0" collapsed="false">
      <c r="B46" s="129" t="s">
        <v>329</v>
      </c>
      <c r="C46" s="171"/>
      <c r="D46" s="171"/>
      <c r="E46" s="171"/>
      <c r="F46" s="171"/>
      <c r="G46" s="171"/>
      <c r="H46" s="172"/>
    </row>
    <row r="48" customFormat="false" ht="15" hidden="false" customHeight="false" outlineLevel="0" collapsed="false">
      <c r="B48" s="142" t="s">
        <v>335</v>
      </c>
    </row>
    <row r="49" customFormat="false" ht="30" hidden="false" customHeight="false" outlineLevel="0" collapsed="false">
      <c r="B49" s="149" t="s">
        <v>336</v>
      </c>
      <c r="C49" s="149" t="s">
        <v>337</v>
      </c>
      <c r="D49" s="149" t="s">
        <v>338</v>
      </c>
      <c r="E49" s="149" t="s">
        <v>339</v>
      </c>
      <c r="F49" s="149" t="s">
        <v>340</v>
      </c>
      <c r="G49" s="149" t="s">
        <v>341</v>
      </c>
      <c r="H49" s="143" t="s">
        <v>342</v>
      </c>
    </row>
    <row r="50" customFormat="false" ht="14.25" hidden="false" customHeight="false" outlineLevel="0" collapsed="false">
      <c r="B50" s="4" t="s">
        <v>33</v>
      </c>
      <c r="C50" s="4" t="s">
        <v>33</v>
      </c>
      <c r="D50" s="4" t="s">
        <v>33</v>
      </c>
      <c r="E50" s="4" t="s">
        <v>33</v>
      </c>
      <c r="F50" s="4" t="s">
        <v>33</v>
      </c>
      <c r="G50" s="4" t="s">
        <v>33</v>
      </c>
      <c r="H50" s="4" t="s">
        <v>33</v>
      </c>
    </row>
    <row r="51" customFormat="false" ht="14.25" hidden="false" customHeight="false" outlineLevel="0" collapsed="false">
      <c r="B51" s="70"/>
      <c r="C51" s="70"/>
      <c r="D51" s="70"/>
      <c r="E51" s="70"/>
      <c r="F51" s="70"/>
      <c r="G51" s="70"/>
      <c r="H51" s="70"/>
    </row>
    <row r="52" customFormat="false" ht="15" hidden="false" customHeight="false" outlineLevel="0" collapsed="false">
      <c r="B52" s="148" t="s">
        <v>318</v>
      </c>
      <c r="D52" s="70"/>
      <c r="E52" s="70"/>
      <c r="F52" s="70"/>
      <c r="G52" s="70"/>
      <c r="H52" s="70"/>
    </row>
    <row r="53" customFormat="false" ht="15" hidden="false" customHeight="false" outlineLevel="0" collapsed="false">
      <c r="B53" s="149" t="s">
        <v>319</v>
      </c>
      <c r="C53" s="149" t="s">
        <v>320</v>
      </c>
    </row>
    <row r="54" customFormat="false" ht="14.25" hidden="false" customHeight="false" outlineLevel="0" collapsed="false">
      <c r="B54" s="129" t="s">
        <v>344</v>
      </c>
      <c r="C54" s="172"/>
    </row>
    <row r="55" customFormat="false" ht="14.25" hidden="false" customHeight="false" outlineLevel="0" collapsed="false">
      <c r="B55" s="133" t="s">
        <v>337</v>
      </c>
      <c r="C55" s="4" t="s">
        <v>33</v>
      </c>
    </row>
    <row r="56" customFormat="false" ht="14.25" hidden="false" customHeight="false" outlineLevel="0" collapsed="false">
      <c r="B56" s="133" t="s">
        <v>338</v>
      </c>
      <c r="C56" s="4" t="s">
        <v>33</v>
      </c>
    </row>
    <row r="57" customFormat="false" ht="14.25" hidden="false" customHeight="false" outlineLevel="0" collapsed="false">
      <c r="B57" s="133" t="str">
        <f aca="false">E49</f>
        <v>Златоглазка</v>
      </c>
      <c r="C57" s="4" t="s">
        <v>33</v>
      </c>
    </row>
    <row r="58" customFormat="false" ht="14.25" hidden="false" customHeight="false" outlineLevel="0" collapsed="false">
      <c r="B58" s="133" t="str">
        <f aca="false">F49</f>
        <v>Комары</v>
      </c>
      <c r="C58" s="4" t="s">
        <v>33</v>
      </c>
    </row>
    <row r="59" customFormat="false" ht="14.25" hidden="false" customHeight="false" outlineLevel="0" collapsed="false">
      <c r="B59" s="133" t="str">
        <f aca="false">G49</f>
        <v>Осы</v>
      </c>
      <c r="C59" s="4" t="s">
        <v>33</v>
      </c>
    </row>
    <row r="60" customFormat="false" ht="14.25" hidden="false" customHeight="false" outlineLevel="0" collapsed="false">
      <c r="B60" s="133" t="str">
        <f aca="false">H49</f>
        <v>Пищевая моль</v>
      </c>
      <c r="C60" s="4" t="s">
        <v>33</v>
      </c>
    </row>
    <row r="62" customFormat="false" ht="14.25" hidden="false" customHeight="false" outlineLevel="0" collapsed="false">
      <c r="B62" s="154" t="s">
        <v>33</v>
      </c>
      <c r="C62" s="175"/>
      <c r="D62" s="175"/>
      <c r="E62" s="175"/>
      <c r="F62" s="175"/>
      <c r="G62" s="175"/>
      <c r="H62" s="172"/>
    </row>
    <row r="63" customFormat="false" ht="14.25" hidden="false" customHeight="false" outlineLevel="0" collapsed="false">
      <c r="B63" s="70"/>
      <c r="C63" s="70"/>
      <c r="D63" s="70"/>
      <c r="E63" s="70"/>
      <c r="F63" s="70"/>
      <c r="G63" s="70"/>
    </row>
    <row r="64" customFormat="false" ht="15" hidden="false" customHeight="false" outlineLevel="0" collapsed="false">
      <c r="B64" s="148" t="s">
        <v>328</v>
      </c>
    </row>
    <row r="65" customFormat="false" ht="14.25" hidden="false" customHeight="false" outlineLevel="0" collapsed="false">
      <c r="B65" s="129" t="s">
        <v>329</v>
      </c>
      <c r="C65" s="171"/>
      <c r="D65" s="171"/>
      <c r="E65" s="171"/>
      <c r="F65" s="171"/>
      <c r="G65" s="171"/>
      <c r="H65" s="172"/>
    </row>
    <row r="67" s="104" customFormat="true" ht="26.85" hidden="false" customHeight="true" outlineLevel="0" collapsed="false">
      <c r="B67" s="142" t="s">
        <v>346</v>
      </c>
    </row>
    <row r="68" s="104" customFormat="true" ht="43.75" hidden="false" customHeight="true" outlineLevel="0" collapsed="false">
      <c r="B68" s="143" t="s">
        <v>347</v>
      </c>
      <c r="C68" s="143"/>
      <c r="D68" s="143" t="s">
        <v>348</v>
      </c>
      <c r="E68" s="143" t="s">
        <v>47</v>
      </c>
      <c r="F68" s="143" t="s">
        <v>349</v>
      </c>
      <c r="G68" s="143"/>
      <c r="H68" s="143" t="s">
        <v>350</v>
      </c>
    </row>
    <row r="69" s="104" customFormat="true" ht="20.25" hidden="false" customHeight="true" outlineLevel="0" collapsed="false">
      <c r="B69" s="6" t="s">
        <v>351</v>
      </c>
      <c r="C69" s="6"/>
      <c r="D69" s="159" t="s">
        <v>301</v>
      </c>
      <c r="E69" s="6" t="str">
        <f aca="false">журнал!B11</f>
        <v>ALT  клей</v>
      </c>
      <c r="F69" s="6" t="str">
        <f aca="false">журнал!F11</f>
        <v>Полибутилен 80,8%, полиизобутилен 9,6%</v>
      </c>
      <c r="G69" s="6"/>
      <c r="H69" s="186" t="n">
        <f aca="false">88*0.002</f>
        <v>0.176</v>
      </c>
    </row>
    <row r="70" s="104" customFormat="true" ht="25.5" hidden="false" customHeight="true" outlineLevel="0" collapsed="false">
      <c r="B70" s="6"/>
      <c r="C70" s="6"/>
      <c r="D70" s="160" t="str">
        <f aca="false">журнал!H11</f>
        <v>3 контур защиты </v>
      </c>
      <c r="E70" s="6"/>
      <c r="F70" s="6"/>
      <c r="G70" s="6"/>
      <c r="H70" s="186"/>
    </row>
    <row r="71" s="104" customFormat="true" ht="24.75" hidden="false" customHeight="true" outlineLevel="0" collapsed="false">
      <c r="B71" s="2" t="s">
        <v>352</v>
      </c>
      <c r="C71" s="2"/>
      <c r="D71" s="22" t="s">
        <v>33</v>
      </c>
      <c r="E71" s="161" t="s">
        <v>33</v>
      </c>
      <c r="F71" s="6" t="s">
        <v>33</v>
      </c>
      <c r="G71" s="6"/>
      <c r="H71" s="6" t="s">
        <v>33</v>
      </c>
    </row>
    <row r="72" s="104" customFormat="true" ht="25.5" hidden="false" customHeight="true" outlineLevel="0" collapsed="false">
      <c r="B72" s="2"/>
      <c r="C72" s="2"/>
      <c r="D72" s="177" t="s">
        <v>33</v>
      </c>
      <c r="E72" s="161"/>
      <c r="F72" s="6"/>
      <c r="G72" s="6"/>
      <c r="H72" s="6"/>
    </row>
    <row r="73" s="104" customFormat="true" ht="27" hidden="false" customHeight="true" outlineLevel="0" collapsed="false">
      <c r="B73" s="2" t="s">
        <v>345</v>
      </c>
      <c r="C73" s="2"/>
      <c r="D73" s="163" t="s">
        <v>33</v>
      </c>
      <c r="E73" s="5" t="s">
        <v>33</v>
      </c>
      <c r="F73" s="6" t="s">
        <v>33</v>
      </c>
      <c r="G73" s="6"/>
      <c r="H73" s="5" t="s">
        <v>33</v>
      </c>
    </row>
    <row r="74" s="104" customFormat="true" ht="11.25" hidden="false" customHeight="true" outlineLevel="0" collapsed="false">
      <c r="B74" s="178"/>
      <c r="C74" s="178"/>
      <c r="D74" s="179"/>
      <c r="E74" s="179"/>
      <c r="F74" s="179"/>
      <c r="G74" s="179"/>
      <c r="H74" s="179"/>
    </row>
    <row r="75" customFormat="false" ht="15" hidden="false" customHeight="false" outlineLevel="0" collapsed="false">
      <c r="B75" s="142" t="s">
        <v>354</v>
      </c>
      <c r="C75" s="166"/>
    </row>
    <row r="76" customFormat="false" ht="13.8" hidden="false" customHeight="false" outlineLevel="0" collapsed="false">
      <c r="B76" s="180" t="s">
        <v>355</v>
      </c>
      <c r="C76" s="171"/>
      <c r="D76" s="171"/>
      <c r="E76" s="171"/>
      <c r="F76" s="172"/>
      <c r="G76" s="156" t="s">
        <v>33</v>
      </c>
      <c r="H76" s="156"/>
    </row>
    <row r="77" customFormat="false" ht="13.8" hidden="false" customHeight="false" outlineLevel="0" collapsed="false">
      <c r="B77" s="180" t="s">
        <v>356</v>
      </c>
      <c r="C77" s="171"/>
      <c r="D77" s="171"/>
      <c r="E77" s="171"/>
      <c r="F77" s="172"/>
      <c r="G77" s="156" t="s">
        <v>33</v>
      </c>
      <c r="H77" s="156"/>
    </row>
    <row r="78" customFormat="false" ht="13.8" hidden="false" customHeight="false" outlineLevel="0" collapsed="false">
      <c r="B78" s="181" t="s">
        <v>357</v>
      </c>
      <c r="C78" s="182"/>
      <c r="D78" s="182"/>
      <c r="E78" s="182"/>
      <c r="F78" s="183"/>
      <c r="G78" s="156" t="s">
        <v>33</v>
      </c>
      <c r="H78" s="156"/>
    </row>
    <row r="79" customFormat="false" ht="14.25" hidden="false" customHeight="false" outlineLevel="0" collapsed="false">
      <c r="B79" s="180" t="s">
        <v>358</v>
      </c>
      <c r="C79" s="171"/>
      <c r="D79" s="171"/>
      <c r="E79" s="171"/>
      <c r="F79" s="172"/>
      <c r="G79" s="144" t="s">
        <v>359</v>
      </c>
      <c r="H79" s="144"/>
    </row>
    <row r="81" customFormat="false" ht="15" hidden="false" customHeight="false" outlineLevel="0" collapsed="false">
      <c r="B81" s="142" t="s">
        <v>360</v>
      </c>
    </row>
    <row r="82" customFormat="false" ht="24.85" hidden="false" customHeight="true" outlineLevel="0" collapsed="false">
      <c r="B82" s="13" t="s">
        <v>361</v>
      </c>
      <c r="C82" s="13"/>
      <c r="D82" s="13"/>
      <c r="E82" s="13"/>
      <c r="F82" s="13"/>
      <c r="G82" s="13"/>
      <c r="H82" s="13"/>
    </row>
    <row r="83" customFormat="false" ht="14.25" hidden="false" customHeight="true" outlineLevel="0" collapsed="false">
      <c r="B83" s="99" t="s">
        <v>362</v>
      </c>
      <c r="C83" s="184"/>
      <c r="D83" s="184"/>
      <c r="E83" s="184" t="s">
        <v>363</v>
      </c>
      <c r="F83" s="184"/>
      <c r="G83" s="184"/>
      <c r="H83" s="184"/>
    </row>
    <row r="84" customFormat="false" ht="27" hidden="false" customHeight="true" outlineLevel="0" collapsed="false">
      <c r="B84" s="99"/>
      <c r="C84" s="99"/>
      <c r="D84" s="184"/>
      <c r="E84" s="184"/>
      <c r="F84" s="184"/>
      <c r="G84" s="184"/>
      <c r="H84" s="184"/>
    </row>
  </sheetData>
  <mergeCells count="42">
    <mergeCell ref="B1:H1"/>
    <mergeCell ref="B2:C2"/>
    <mergeCell ref="D2:E2"/>
    <mergeCell ref="C3:D3"/>
    <mergeCell ref="E3:F3"/>
    <mergeCell ref="G3:H3"/>
    <mergeCell ref="C4:D4"/>
    <mergeCell ref="E4:F4"/>
    <mergeCell ref="G4:H4"/>
    <mergeCell ref="B7:H7"/>
    <mergeCell ref="G11:H11"/>
    <mergeCell ref="G12:H12"/>
    <mergeCell ref="G15:H15"/>
    <mergeCell ref="G16:H16"/>
    <mergeCell ref="B20:C20"/>
    <mergeCell ref="G24:H24"/>
    <mergeCell ref="G25:H25"/>
    <mergeCell ref="G26:H26"/>
    <mergeCell ref="G27:H27"/>
    <mergeCell ref="G32:H32"/>
    <mergeCell ref="G33:H33"/>
    <mergeCell ref="B68:C68"/>
    <mergeCell ref="F68:G68"/>
    <mergeCell ref="B69:C70"/>
    <mergeCell ref="E69:E70"/>
    <mergeCell ref="F69:G70"/>
    <mergeCell ref="H69:H70"/>
    <mergeCell ref="B71:C72"/>
    <mergeCell ref="E71:E72"/>
    <mergeCell ref="F71:G72"/>
    <mergeCell ref="H71:H72"/>
    <mergeCell ref="B73:C73"/>
    <mergeCell ref="F73:G73"/>
    <mergeCell ref="G76:H76"/>
    <mergeCell ref="G77:H77"/>
    <mergeCell ref="G78:H78"/>
    <mergeCell ref="G79:H79"/>
    <mergeCell ref="B82:H82"/>
    <mergeCell ref="B83:B84"/>
    <mergeCell ref="C83:D84"/>
    <mergeCell ref="E83:F84"/>
    <mergeCell ref="G83:H84"/>
  </mergeCells>
  <printOptions headings="false" gridLines="false" gridLinesSet="true" horizontalCentered="false" verticalCentered="false"/>
  <pageMargins left="0.25" right="0.25" top="0.75" bottom="0.583333333333333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46" man="true" max="16383" min="0"/>
  </rowBreak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9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D76" activeCellId="0" sqref="D76"/>
    </sheetView>
  </sheetViews>
  <sheetFormatPr defaultColWidth="10.2578125" defaultRowHeight="12.8" zeroHeight="false" outlineLevelRow="0" outlineLevelCol="0"/>
  <cols>
    <col collapsed="false" customWidth="true" hidden="false" outlineLevel="0" max="1" min="1" style="1" width="25.97"/>
    <col collapsed="false" customWidth="true" hidden="false" outlineLevel="0" max="2" min="2" style="1" width="18.15"/>
    <col collapsed="false" customWidth="true" hidden="false" outlineLevel="0" max="4" min="4" style="1" width="15.96"/>
    <col collapsed="false" customWidth="true" hidden="false" outlineLevel="0" max="5" min="5" style="1" width="15.83"/>
    <col collapsed="false" customWidth="true" hidden="false" outlineLevel="0" max="7" min="7" style="1" width="18.99"/>
  </cols>
  <sheetData>
    <row r="1" customFormat="false" ht="13.8" hidden="false" customHeight="false" outlineLevel="0" collapsed="false">
      <c r="A1" s="127" t="str">
        <f aca="false">'Журн.расхода'!A1</f>
        <v>ООО Альфадез</v>
      </c>
      <c r="B1" s="127"/>
      <c r="C1" s="127"/>
      <c r="D1" s="127"/>
      <c r="E1" s="127"/>
      <c r="F1" s="127"/>
      <c r="G1" s="127"/>
    </row>
    <row r="2" customFormat="false" ht="13.8" hidden="false" customHeight="false" outlineLevel="0" collapsed="false">
      <c r="A2" s="128" t="str">
        <f aca="false">'Журнал контроля'!A2</f>
        <v>Контактный телефон</v>
      </c>
      <c r="B2" s="128"/>
      <c r="C2" s="170" t="n">
        <f aca="false">'Журнал контроля'!C2</f>
        <v>89379676209</v>
      </c>
      <c r="D2" s="170"/>
      <c r="E2" s="171"/>
      <c r="F2" s="171"/>
      <c r="G2" s="172"/>
    </row>
    <row r="3" customFormat="false" ht="13.8" hidden="false" customHeight="false" outlineLevel="0" collapsed="false">
      <c r="A3" s="132" t="s">
        <v>303</v>
      </c>
      <c r="B3" s="133" t="s">
        <v>304</v>
      </c>
      <c r="C3" s="133"/>
      <c r="D3" s="134" t="str">
        <f aca="false">'Журн.расхода'!A4</f>
        <v>Наименование обьекта</v>
      </c>
      <c r="E3" s="134"/>
      <c r="F3" s="135" t="str">
        <f aca="false">перечень!C4</f>
        <v>ОСП ЗГПИ</v>
      </c>
      <c r="G3" s="135"/>
    </row>
    <row r="4" customFormat="false" ht="13.8" hidden="false" customHeight="false" outlineLevel="0" collapsed="false">
      <c r="A4" s="132" t="s">
        <v>306</v>
      </c>
      <c r="B4" s="136" t="str">
        <f aca="false">'3 контур(2)'!C4</f>
        <v>Авдеенко И.А.</v>
      </c>
      <c r="C4" s="136"/>
      <c r="D4" s="137" t="str">
        <f aca="false">перечень!A5</f>
        <v>Адрес проведения работ</v>
      </c>
      <c r="E4" s="137"/>
      <c r="F4" s="136" t="str">
        <f aca="false">перечень!C5</f>
        <v>с.Овчарное ул.Луговая 41б</v>
      </c>
      <c r="G4" s="136"/>
    </row>
    <row r="5" customFormat="false" ht="13.8" hidden="false" customHeight="false" outlineLevel="0" collapsed="false">
      <c r="A5" s="139" t="s">
        <v>307</v>
      </c>
      <c r="B5" s="173" t="n">
        <f aca="false">ИЛ3!B5</f>
        <v>45497</v>
      </c>
      <c r="C5" s="171"/>
      <c r="D5" s="171"/>
      <c r="E5" s="171"/>
      <c r="F5" s="171"/>
      <c r="G5" s="172"/>
    </row>
    <row r="6" customFormat="false" ht="13.8" hidden="false" customHeight="false" outlineLevel="0" collapsed="false"/>
    <row r="7" customFormat="false" ht="13.8" hidden="false" customHeight="false" outlineLevel="0" collapsed="false">
      <c r="A7" s="127" t="s">
        <v>308</v>
      </c>
      <c r="B7" s="127"/>
      <c r="C7" s="127"/>
      <c r="D7" s="127"/>
      <c r="E7" s="127"/>
      <c r="F7" s="127"/>
      <c r="G7" s="127"/>
    </row>
    <row r="8" customFormat="false" ht="13.8" hidden="false" customHeight="false" outlineLevel="0" collapsed="false"/>
    <row r="9" customFormat="false" ht="13.8" hidden="false" customHeight="false" outlineLevel="0" collapsed="false">
      <c r="A9" s="142" t="s">
        <v>309</v>
      </c>
      <c r="B9" s="142"/>
    </row>
    <row r="10" customFormat="false" ht="13.8" hidden="false" customHeight="false" outlineLevel="0" collapsed="false">
      <c r="A10" s="142" t="s">
        <v>310</v>
      </c>
    </row>
    <row r="11" customFormat="false" ht="50.95" hidden="false" customHeight="true" outlineLevel="0" collapsed="false">
      <c r="A11" s="143" t="s">
        <v>311</v>
      </c>
      <c r="B11" s="143" t="s">
        <v>312</v>
      </c>
      <c r="C11" s="143" t="s">
        <v>313</v>
      </c>
      <c r="D11" s="143" t="s">
        <v>314</v>
      </c>
      <c r="E11" s="143" t="s">
        <v>315</v>
      </c>
      <c r="F11" s="143" t="s">
        <v>316</v>
      </c>
      <c r="G11" s="143"/>
    </row>
    <row r="12" customFormat="false" ht="13.8" hidden="false" customHeight="false" outlineLevel="0" collapsed="false">
      <c r="A12" s="144" t="s">
        <v>33</v>
      </c>
      <c r="B12" s="144" t="n">
        <v>3</v>
      </c>
      <c r="C12" s="144" t="s">
        <v>33</v>
      </c>
      <c r="D12" s="144" t="s">
        <v>33</v>
      </c>
      <c r="E12" s="145" t="s">
        <v>33</v>
      </c>
      <c r="F12" s="144" t="s">
        <v>33</v>
      </c>
      <c r="G12" s="144"/>
    </row>
    <row r="13" customFormat="false" ht="13.8" hidden="false" customHeight="false" outlineLevel="0" collapsed="false"/>
    <row r="14" customFormat="false" ht="13.8" hidden="false" customHeight="false" outlineLevel="0" collapsed="false"/>
    <row r="15" customFormat="false" ht="13.8" hidden="false" customHeight="false" outlineLevel="0" collapsed="false">
      <c r="A15" s="142" t="s">
        <v>317</v>
      </c>
      <c r="B15" s="142"/>
      <c r="C15" s="142"/>
    </row>
    <row r="16" customFormat="false" ht="50.95" hidden="false" customHeight="true" outlineLevel="0" collapsed="false">
      <c r="A16" s="146" t="s">
        <v>311</v>
      </c>
      <c r="B16" s="143" t="s">
        <v>312</v>
      </c>
      <c r="C16" s="143" t="s">
        <v>313</v>
      </c>
      <c r="D16" s="143" t="s">
        <v>314</v>
      </c>
      <c r="E16" s="143" t="s">
        <v>315</v>
      </c>
      <c r="F16" s="143" t="s">
        <v>316</v>
      </c>
      <c r="G16" s="143"/>
    </row>
    <row r="17" customFormat="false" ht="38.55" hidden="false" customHeight="false" outlineLevel="0" collapsed="false">
      <c r="A17" s="5" t="s">
        <v>365</v>
      </c>
      <c r="B17" s="4" t="s">
        <v>33</v>
      </c>
      <c r="C17" s="4" t="s">
        <v>33</v>
      </c>
      <c r="D17" s="4" t="s">
        <v>33</v>
      </c>
      <c r="E17" s="147" t="s">
        <v>33</v>
      </c>
      <c r="F17" s="4" t="s">
        <v>33</v>
      </c>
      <c r="G17" s="4"/>
    </row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>
      <c r="A20" s="148" t="s">
        <v>318</v>
      </c>
    </row>
    <row r="21" customFormat="false" ht="13.8" hidden="false" customHeight="false" outlineLevel="0" collapsed="false">
      <c r="A21" s="149" t="s">
        <v>319</v>
      </c>
      <c r="B21" s="149" t="s">
        <v>320</v>
      </c>
    </row>
    <row r="22" customFormat="false" ht="13.8" hidden="false" customHeight="false" outlineLevel="0" collapsed="false">
      <c r="A22" s="150" t="s">
        <v>321</v>
      </c>
      <c r="B22" s="150"/>
    </row>
    <row r="23" customFormat="false" ht="13.8" hidden="false" customHeight="false" outlineLevel="0" collapsed="false">
      <c r="A23" s="133" t="s">
        <v>322</v>
      </c>
      <c r="B23" s="4" t="s">
        <v>33</v>
      </c>
    </row>
    <row r="24" customFormat="false" ht="13.8" hidden="false" customHeight="false" outlineLevel="0" collapsed="false">
      <c r="A24" s="133" t="s">
        <v>323</v>
      </c>
      <c r="B24" s="4" t="s">
        <v>33</v>
      </c>
    </row>
    <row r="25" customFormat="false" ht="13.8" hidden="false" customHeight="false" outlineLevel="0" collapsed="false"/>
    <row r="26" customFormat="false" ht="13.8" hidden="false" customHeight="false" outlineLevel="0" collapsed="false"/>
    <row r="27" customFormat="false" ht="13.8" hidden="false" customHeight="false" outlineLevel="0" collapsed="false">
      <c r="A27" s="174" t="s">
        <v>324</v>
      </c>
      <c r="B27" s="171"/>
      <c r="C27" s="171"/>
      <c r="D27" s="171"/>
      <c r="E27" s="172"/>
      <c r="F27" s="151" t="s">
        <v>33</v>
      </c>
      <c r="G27" s="151"/>
    </row>
    <row r="28" customFormat="false" ht="13.8" hidden="false" customHeight="false" outlineLevel="0" collapsed="false">
      <c r="A28" s="174" t="s">
        <v>325</v>
      </c>
      <c r="B28" s="171"/>
      <c r="C28" s="171"/>
      <c r="D28" s="171"/>
      <c r="E28" s="172"/>
      <c r="F28" s="4" t="s">
        <v>33</v>
      </c>
      <c r="G28" s="4"/>
    </row>
    <row r="29" customFormat="false" ht="13.8" hidden="false" customHeight="false" outlineLevel="0" collapsed="false">
      <c r="A29" s="174" t="s">
        <v>326</v>
      </c>
      <c r="B29" s="171"/>
      <c r="C29" s="171"/>
      <c r="D29" s="171"/>
      <c r="E29" s="172"/>
      <c r="F29" s="4" t="s">
        <v>33</v>
      </c>
      <c r="G29" s="4"/>
    </row>
    <row r="30" customFormat="false" ht="13.8" hidden="false" customHeight="false" outlineLevel="0" collapsed="false">
      <c r="A30" s="174" t="s">
        <v>327</v>
      </c>
      <c r="B30" s="171"/>
      <c r="C30" s="171"/>
      <c r="D30" s="171"/>
      <c r="E30" s="172"/>
      <c r="F30" s="4" t="s">
        <v>33</v>
      </c>
      <c r="G30" s="4"/>
    </row>
    <row r="31" customFormat="false" ht="13.8" hidden="false" customHeight="false" outlineLevel="0" collapsed="false">
      <c r="A31" s="148" t="s">
        <v>328</v>
      </c>
    </row>
    <row r="32" customFormat="false" ht="13.8" hidden="false" customHeight="false" outlineLevel="0" collapsed="false">
      <c r="A32" s="129" t="s">
        <v>329</v>
      </c>
      <c r="B32" s="171"/>
      <c r="C32" s="171"/>
      <c r="D32" s="171"/>
      <c r="E32" s="171"/>
      <c r="F32" s="171"/>
      <c r="G32" s="172"/>
    </row>
    <row r="33" customFormat="false" ht="13.8" hidden="false" customHeight="false" outlineLevel="0" collapsed="false"/>
    <row r="34" customFormat="false" ht="13.8" hidden="false" customHeight="false" outlineLevel="0" collapsed="false"/>
    <row r="35" customFormat="false" ht="13.8" hidden="false" customHeight="false" outlineLevel="0" collapsed="false">
      <c r="A35" s="142" t="s">
        <v>330</v>
      </c>
    </row>
    <row r="36" customFormat="false" ht="50.95" hidden="false" customHeight="true" outlineLevel="0" collapsed="false">
      <c r="A36" s="146" t="s">
        <v>311</v>
      </c>
      <c r="B36" s="143" t="s">
        <v>312</v>
      </c>
      <c r="C36" s="143" t="s">
        <v>313</v>
      </c>
      <c r="D36" s="143" t="s">
        <v>314</v>
      </c>
      <c r="E36" s="143" t="s">
        <v>315</v>
      </c>
      <c r="F36" s="143" t="s">
        <v>316</v>
      </c>
      <c r="G36" s="143"/>
    </row>
    <row r="37" customFormat="false" ht="13.8" hidden="false" customHeight="false" outlineLevel="0" collapsed="false">
      <c r="A37" s="144" t="s">
        <v>33</v>
      </c>
      <c r="B37" s="144" t="s">
        <v>33</v>
      </c>
      <c r="C37" s="144" t="s">
        <v>33</v>
      </c>
      <c r="D37" s="144" t="s">
        <v>33</v>
      </c>
      <c r="E37" s="145" t="s">
        <v>33</v>
      </c>
      <c r="F37" s="144" t="s">
        <v>33</v>
      </c>
      <c r="G37" s="144"/>
    </row>
    <row r="38" customFormat="false" ht="13.8" hidden="false" customHeight="false" outlineLevel="0" collapsed="false"/>
    <row r="39" customFormat="false" ht="13.8" hidden="false" customHeight="false" outlineLevel="0" collapsed="false">
      <c r="A39" s="148" t="s">
        <v>318</v>
      </c>
    </row>
    <row r="40" customFormat="false" ht="13.8" hidden="false" customHeight="false" outlineLevel="0" collapsed="false">
      <c r="A40" s="149" t="s">
        <v>319</v>
      </c>
      <c r="B40" s="149" t="s">
        <v>320</v>
      </c>
    </row>
    <row r="41" customFormat="false" ht="13.8" hidden="false" customHeight="false" outlineLevel="0" collapsed="false">
      <c r="A41" s="133" t="s">
        <v>331</v>
      </c>
      <c r="B41" s="133"/>
    </row>
    <row r="42" customFormat="false" ht="13.8" hidden="false" customHeight="false" outlineLevel="0" collapsed="false">
      <c r="A42" s="133" t="s">
        <v>332</v>
      </c>
      <c r="B42" s="4" t="s">
        <v>33</v>
      </c>
    </row>
    <row r="43" customFormat="false" ht="13.8" hidden="false" customHeight="false" outlineLevel="0" collapsed="false">
      <c r="A43" s="133" t="s">
        <v>333</v>
      </c>
      <c r="B43" s="4" t="s">
        <v>33</v>
      </c>
      <c r="C43" s="104"/>
      <c r="D43" s="104"/>
      <c r="E43" s="104"/>
      <c r="F43" s="104"/>
      <c r="G43" s="104"/>
    </row>
    <row r="44" customFormat="false" ht="13.8" hidden="false" customHeight="false" outlineLevel="0" collapsed="false">
      <c r="A44" s="133" t="s">
        <v>334</v>
      </c>
      <c r="B44" s="4" t="s">
        <v>33</v>
      </c>
      <c r="C44" s="70"/>
      <c r="D44" s="70"/>
      <c r="E44" s="70"/>
      <c r="F44" s="70"/>
    </row>
    <row r="45" customFormat="false" ht="13.8" hidden="false" customHeight="false" outlineLevel="0" collapsed="false">
      <c r="A45" s="133" t="s">
        <v>323</v>
      </c>
      <c r="B45" s="4" t="s">
        <v>33</v>
      </c>
      <c r="C45" s="70"/>
      <c r="D45" s="70"/>
      <c r="E45" s="70"/>
      <c r="F45" s="70"/>
    </row>
    <row r="46" customFormat="false" ht="13.8" hidden="false" customHeight="false" outlineLevel="0" collapsed="false">
      <c r="A46" s="171"/>
      <c r="B46" s="175"/>
      <c r="C46" s="70"/>
      <c r="D46" s="70"/>
      <c r="E46" s="70"/>
      <c r="F46" s="70"/>
    </row>
    <row r="47" customFormat="false" ht="13.8" hidden="false" customHeight="false" outlineLevel="0" collapsed="false">
      <c r="A47" s="171"/>
      <c r="B47" s="175"/>
      <c r="C47" s="70"/>
      <c r="D47" s="70"/>
      <c r="E47" s="70"/>
      <c r="F47" s="70"/>
    </row>
    <row r="48" customFormat="false" ht="13.8" hidden="false" customHeight="false" outlineLevel="0" collapsed="false">
      <c r="A48" s="154" t="s">
        <v>364</v>
      </c>
      <c r="B48" s="175"/>
      <c r="C48" s="175"/>
      <c r="D48" s="175"/>
      <c r="E48" s="175"/>
      <c r="F48" s="175"/>
      <c r="G48" s="172"/>
    </row>
    <row r="49" customFormat="false" ht="13.8" hidden="false" customHeight="false" outlineLevel="0" collapsed="false">
      <c r="A49" s="70"/>
      <c r="B49" s="70"/>
      <c r="C49" s="70"/>
      <c r="D49" s="70"/>
      <c r="E49" s="70"/>
      <c r="F49" s="70"/>
    </row>
    <row r="50" customFormat="false" ht="13.8" hidden="false" customHeight="false" outlineLevel="0" collapsed="false">
      <c r="A50" s="70"/>
      <c r="B50" s="70"/>
      <c r="C50" s="70"/>
      <c r="D50" s="70"/>
      <c r="E50" s="70"/>
      <c r="F50" s="70"/>
    </row>
    <row r="51" customFormat="false" ht="13.8" hidden="false" customHeight="false" outlineLevel="0" collapsed="false">
      <c r="A51" s="148" t="s">
        <v>328</v>
      </c>
    </row>
    <row r="52" customFormat="false" ht="13.8" hidden="false" customHeight="false" outlineLevel="0" collapsed="false">
      <c r="A52" s="129" t="s">
        <v>329</v>
      </c>
      <c r="B52" s="171"/>
      <c r="C52" s="171"/>
      <c r="D52" s="171"/>
      <c r="E52" s="171"/>
      <c r="F52" s="171"/>
      <c r="G52" s="172"/>
    </row>
    <row r="53" customFormat="false" ht="13.8" hidden="false" customHeight="false" outlineLevel="0" collapsed="false"/>
    <row r="54" customFormat="false" ht="13.8" hidden="false" customHeight="false" outlineLevel="0" collapsed="false"/>
    <row r="55" customFormat="false" ht="13.8" hidden="false" customHeight="false" outlineLevel="0" collapsed="false">
      <c r="A55" s="142" t="s">
        <v>335</v>
      </c>
    </row>
    <row r="56" customFormat="false" ht="24.85" hidden="false" customHeight="false" outlineLevel="0" collapsed="false">
      <c r="A56" s="149" t="s">
        <v>336</v>
      </c>
      <c r="B56" s="149" t="s">
        <v>337</v>
      </c>
      <c r="C56" s="149" t="s">
        <v>338</v>
      </c>
      <c r="D56" s="149" t="s">
        <v>339</v>
      </c>
      <c r="E56" s="149" t="s">
        <v>340</v>
      </c>
      <c r="F56" s="149" t="s">
        <v>341</v>
      </c>
      <c r="G56" s="143" t="s">
        <v>342</v>
      </c>
    </row>
    <row r="57" customFormat="false" ht="13.8" hidden="false" customHeight="false" outlineLevel="0" collapsed="false">
      <c r="A57" s="4" t="s">
        <v>33</v>
      </c>
      <c r="B57" s="4" t="s">
        <v>33</v>
      </c>
      <c r="C57" s="4" t="s">
        <v>33</v>
      </c>
      <c r="D57" s="4" t="s">
        <v>33</v>
      </c>
      <c r="E57" s="4" t="s">
        <v>33</v>
      </c>
      <c r="F57" s="4" t="s">
        <v>33</v>
      </c>
      <c r="G57" s="4" t="s">
        <v>33</v>
      </c>
    </row>
    <row r="58" customFormat="false" ht="13.8" hidden="false" customHeight="false" outlineLevel="0" collapsed="false">
      <c r="A58" s="70"/>
      <c r="B58" s="70"/>
      <c r="C58" s="70"/>
      <c r="D58" s="70"/>
      <c r="E58" s="70"/>
      <c r="F58" s="70"/>
      <c r="G58" s="70"/>
    </row>
    <row r="59" customFormat="false" ht="13.8" hidden="false" customHeight="false" outlineLevel="0" collapsed="false">
      <c r="A59" s="148" t="s">
        <v>318</v>
      </c>
      <c r="C59" s="70"/>
      <c r="D59" s="70"/>
      <c r="E59" s="70"/>
      <c r="F59" s="70"/>
      <c r="G59" s="70"/>
    </row>
    <row r="60" customFormat="false" ht="13.8" hidden="false" customHeight="false" outlineLevel="0" collapsed="false">
      <c r="A60" s="149" t="s">
        <v>319</v>
      </c>
      <c r="B60" s="149" t="s">
        <v>320</v>
      </c>
    </row>
    <row r="61" customFormat="false" ht="13.8" hidden="false" customHeight="false" outlineLevel="0" collapsed="false">
      <c r="A61" s="129" t="s">
        <v>344</v>
      </c>
      <c r="B61" s="172"/>
    </row>
    <row r="62" customFormat="false" ht="13.8" hidden="false" customHeight="false" outlineLevel="0" collapsed="false">
      <c r="A62" s="133" t="s">
        <v>337</v>
      </c>
      <c r="B62" s="4" t="s">
        <v>33</v>
      </c>
    </row>
    <row r="63" customFormat="false" ht="13.8" hidden="false" customHeight="false" outlineLevel="0" collapsed="false">
      <c r="A63" s="133" t="s">
        <v>338</v>
      </c>
      <c r="B63" s="4" t="s">
        <v>33</v>
      </c>
    </row>
    <row r="64" customFormat="false" ht="13.8" hidden="false" customHeight="false" outlineLevel="0" collapsed="false">
      <c r="A64" s="133" t="str">
        <f aca="false">D56</f>
        <v>Златоглазка</v>
      </c>
      <c r="B64" s="4" t="s">
        <v>33</v>
      </c>
    </row>
    <row r="65" customFormat="false" ht="13.8" hidden="false" customHeight="false" outlineLevel="0" collapsed="false">
      <c r="A65" s="133" t="str">
        <f aca="false">E56</f>
        <v>Комары</v>
      </c>
      <c r="B65" s="4" t="s">
        <v>33</v>
      </c>
    </row>
    <row r="66" customFormat="false" ht="13.8" hidden="false" customHeight="false" outlineLevel="0" collapsed="false">
      <c r="A66" s="133" t="str">
        <f aca="false">F56</f>
        <v>Осы</v>
      </c>
      <c r="B66" s="4" t="s">
        <v>33</v>
      </c>
    </row>
    <row r="67" customFormat="false" ht="13.8" hidden="false" customHeight="false" outlineLevel="0" collapsed="false">
      <c r="A67" s="133" t="str">
        <f aca="false">G56</f>
        <v>Пищевая моль</v>
      </c>
      <c r="B67" s="4" t="s">
        <v>33</v>
      </c>
    </row>
    <row r="68" customFormat="false" ht="13.8" hidden="false" customHeight="false" outlineLevel="0" collapsed="false"/>
    <row r="69" customFormat="false" ht="13.8" hidden="false" customHeight="false" outlineLevel="0" collapsed="false">
      <c r="A69" s="154" t="s">
        <v>33</v>
      </c>
      <c r="B69" s="175"/>
      <c r="C69" s="175"/>
      <c r="D69" s="175"/>
      <c r="E69" s="175"/>
      <c r="F69" s="175"/>
      <c r="G69" s="172"/>
    </row>
    <row r="70" customFormat="false" ht="13.8" hidden="false" customHeight="false" outlineLevel="0" collapsed="false">
      <c r="A70" s="70"/>
      <c r="B70" s="70"/>
      <c r="C70" s="70"/>
      <c r="D70" s="70"/>
      <c r="E70" s="70"/>
      <c r="F70" s="70"/>
    </row>
    <row r="71" customFormat="false" ht="13.8" hidden="false" customHeight="false" outlineLevel="0" collapsed="false">
      <c r="A71" s="148" t="s">
        <v>328</v>
      </c>
    </row>
    <row r="72" customFormat="false" ht="13.8" hidden="false" customHeight="false" outlineLevel="0" collapsed="false">
      <c r="A72" s="129" t="s">
        <v>329</v>
      </c>
      <c r="B72" s="171"/>
      <c r="C72" s="171"/>
      <c r="D72" s="171"/>
      <c r="E72" s="171"/>
      <c r="F72" s="171"/>
      <c r="G72" s="172"/>
    </row>
    <row r="73" customFormat="false" ht="13.8" hidden="false" customHeight="false" outlineLevel="0" collapsed="false"/>
    <row r="74" customFormat="false" ht="13.8" hidden="false" customHeight="false" outlineLevel="0" collapsed="false">
      <c r="A74" s="142" t="s">
        <v>346</v>
      </c>
      <c r="B74" s="104"/>
      <c r="C74" s="104"/>
      <c r="D74" s="104"/>
      <c r="E74" s="104"/>
      <c r="F74" s="104"/>
      <c r="G74" s="104"/>
    </row>
    <row r="75" customFormat="false" ht="50.95" hidden="false" customHeight="true" outlineLevel="0" collapsed="false">
      <c r="A75" s="143" t="s">
        <v>347</v>
      </c>
      <c r="B75" s="143"/>
      <c r="C75" s="143" t="s">
        <v>348</v>
      </c>
      <c r="D75" s="143" t="s">
        <v>47</v>
      </c>
      <c r="E75" s="143" t="s">
        <v>349</v>
      </c>
      <c r="F75" s="143"/>
      <c r="G75" s="143" t="s">
        <v>350</v>
      </c>
    </row>
    <row r="76" customFormat="false" ht="14.15" hidden="false" customHeight="true" outlineLevel="0" collapsed="false">
      <c r="A76" s="6" t="s">
        <v>351</v>
      </c>
      <c r="B76" s="6"/>
      <c r="C76" s="159" t="s">
        <v>301</v>
      </c>
      <c r="D76" s="6" t="str">
        <f aca="false">перечень!B7</f>
        <v>АЛТ клей </v>
      </c>
      <c r="E76" s="6" t="str">
        <f aca="false">'3 контур(2)'!F69</f>
        <v>Полибутилен 80,8%, полиизобутилен 9,6%</v>
      </c>
      <c r="F76" s="6"/>
      <c r="G76" s="186" t="n">
        <f aca="false">88*0.002</f>
        <v>0.176</v>
      </c>
    </row>
    <row r="77" customFormat="false" ht="26.1" hidden="false" customHeight="true" outlineLevel="0" collapsed="false">
      <c r="A77" s="6"/>
      <c r="B77" s="6"/>
      <c r="C77" s="160" t="str">
        <f aca="false">'3 контур(2)'!D70</f>
        <v>3 контур защиты </v>
      </c>
      <c r="D77" s="6"/>
      <c r="E77" s="6"/>
      <c r="F77" s="6"/>
      <c r="G77" s="186"/>
    </row>
    <row r="78" customFormat="false" ht="13.8" hidden="false" customHeight="true" outlineLevel="0" collapsed="false">
      <c r="A78" s="2" t="s">
        <v>352</v>
      </c>
      <c r="B78" s="2"/>
      <c r="C78" s="22" t="s">
        <v>33</v>
      </c>
      <c r="D78" s="161" t="s">
        <v>33</v>
      </c>
      <c r="E78" s="6" t="s">
        <v>33</v>
      </c>
      <c r="F78" s="6"/>
      <c r="G78" s="6" t="s">
        <v>33</v>
      </c>
    </row>
    <row r="79" customFormat="false" ht="13.8" hidden="false" customHeight="false" outlineLevel="0" collapsed="false">
      <c r="A79" s="2"/>
      <c r="B79" s="2"/>
      <c r="C79" s="177" t="s">
        <v>33</v>
      </c>
      <c r="D79" s="161"/>
      <c r="E79" s="6"/>
      <c r="F79" s="6"/>
      <c r="G79" s="6"/>
    </row>
    <row r="80" customFormat="false" ht="24.85" hidden="false" customHeight="true" outlineLevel="0" collapsed="false">
      <c r="A80" s="2" t="s">
        <v>345</v>
      </c>
      <c r="B80" s="2"/>
      <c r="C80" s="163" t="s">
        <v>33</v>
      </c>
      <c r="D80" s="5" t="s">
        <v>33</v>
      </c>
      <c r="E80" s="6" t="s">
        <v>33</v>
      </c>
      <c r="F80" s="6"/>
      <c r="G80" s="5" t="s">
        <v>33</v>
      </c>
    </row>
    <row r="81" customFormat="false" ht="13.8" hidden="false" customHeight="false" outlineLevel="0" collapsed="false">
      <c r="A81" s="178"/>
      <c r="B81" s="178"/>
      <c r="C81" s="179"/>
      <c r="D81" s="179"/>
      <c r="E81" s="179"/>
      <c r="F81" s="179"/>
      <c r="G81" s="179"/>
    </row>
    <row r="82" customFormat="false" ht="13.8" hidden="false" customHeight="false" outlineLevel="0" collapsed="false">
      <c r="A82" s="142" t="s">
        <v>354</v>
      </c>
      <c r="B82" s="166"/>
    </row>
    <row r="83" customFormat="false" ht="13.8" hidden="false" customHeight="false" outlineLevel="0" collapsed="false">
      <c r="A83" s="180" t="s">
        <v>355</v>
      </c>
      <c r="B83" s="171"/>
      <c r="C83" s="171"/>
      <c r="D83" s="171"/>
      <c r="E83" s="172"/>
      <c r="F83" s="156" t="s">
        <v>33</v>
      </c>
      <c r="G83" s="156"/>
    </row>
    <row r="84" customFormat="false" ht="13.8" hidden="false" customHeight="false" outlineLevel="0" collapsed="false">
      <c r="A84" s="180" t="s">
        <v>356</v>
      </c>
      <c r="B84" s="171"/>
      <c r="C84" s="171"/>
      <c r="D84" s="171"/>
      <c r="E84" s="172"/>
      <c r="F84" s="156" t="str">
        <f aca="false">F83</f>
        <v>-</v>
      </c>
      <c r="G84" s="156"/>
    </row>
    <row r="85" customFormat="false" ht="13.8" hidden="false" customHeight="false" outlineLevel="0" collapsed="false">
      <c r="A85" s="181" t="s">
        <v>357</v>
      </c>
      <c r="B85" s="182"/>
      <c r="C85" s="182"/>
      <c r="D85" s="182"/>
      <c r="E85" s="183"/>
      <c r="F85" s="156" t="s">
        <v>33</v>
      </c>
      <c r="G85" s="156"/>
    </row>
    <row r="86" customFormat="false" ht="13.8" hidden="false" customHeight="false" outlineLevel="0" collapsed="false">
      <c r="A86" s="180" t="s">
        <v>358</v>
      </c>
      <c r="B86" s="171"/>
      <c r="C86" s="171"/>
      <c r="D86" s="171"/>
      <c r="E86" s="172"/>
      <c r="F86" s="144" t="s">
        <v>359</v>
      </c>
      <c r="G86" s="144"/>
    </row>
    <row r="87" customFormat="false" ht="13.8" hidden="false" customHeight="false" outlineLevel="0" collapsed="false"/>
    <row r="88" customFormat="false" ht="13.8" hidden="false" customHeight="false" outlineLevel="0" collapsed="false">
      <c r="A88" s="142" t="s">
        <v>360</v>
      </c>
    </row>
    <row r="89" customFormat="false" ht="37.3" hidden="false" customHeight="true" outlineLevel="0" collapsed="false">
      <c r="A89" s="13" t="s">
        <v>361</v>
      </c>
      <c r="B89" s="13"/>
      <c r="C89" s="13"/>
      <c r="D89" s="13"/>
      <c r="E89" s="13"/>
      <c r="F89" s="13"/>
      <c r="G89" s="13"/>
    </row>
    <row r="90" customFormat="false" ht="13.8" hidden="false" customHeight="true" outlineLevel="0" collapsed="false">
      <c r="A90" s="99" t="s">
        <v>362</v>
      </c>
      <c r="B90" s="184"/>
      <c r="C90" s="184"/>
      <c r="D90" s="184" t="s">
        <v>363</v>
      </c>
      <c r="E90" s="184"/>
      <c r="F90" s="184"/>
      <c r="G90" s="184"/>
    </row>
    <row r="91" customFormat="false" ht="13.8" hidden="false" customHeight="false" outlineLevel="0" collapsed="false">
      <c r="A91" s="99"/>
      <c r="B91" s="99"/>
      <c r="C91" s="184"/>
      <c r="D91" s="184"/>
      <c r="E91" s="184"/>
      <c r="F91" s="184"/>
      <c r="G91" s="184"/>
    </row>
  </sheetData>
  <mergeCells count="42">
    <mergeCell ref="A1:G1"/>
    <mergeCell ref="A2:B2"/>
    <mergeCell ref="C2:D2"/>
    <mergeCell ref="B3:C3"/>
    <mergeCell ref="D3:E3"/>
    <mergeCell ref="F3:G3"/>
    <mergeCell ref="B4:C4"/>
    <mergeCell ref="D4:E4"/>
    <mergeCell ref="F4:G4"/>
    <mergeCell ref="A7:G7"/>
    <mergeCell ref="F11:G11"/>
    <mergeCell ref="F12:G12"/>
    <mergeCell ref="F16:G16"/>
    <mergeCell ref="F17:G17"/>
    <mergeCell ref="A22:B22"/>
    <mergeCell ref="F27:G27"/>
    <mergeCell ref="F28:G28"/>
    <mergeCell ref="F29:G29"/>
    <mergeCell ref="F30:G30"/>
    <mergeCell ref="F36:G36"/>
    <mergeCell ref="F37:G37"/>
    <mergeCell ref="A75:B75"/>
    <mergeCell ref="E75:F75"/>
    <mergeCell ref="A76:B77"/>
    <mergeCell ref="D76:D77"/>
    <mergeCell ref="E76:F77"/>
    <mergeCell ref="G76:G77"/>
    <mergeCell ref="A78:B79"/>
    <mergeCell ref="D78:D79"/>
    <mergeCell ref="E78:F79"/>
    <mergeCell ref="G78:G79"/>
    <mergeCell ref="A80:B80"/>
    <mergeCell ref="E80:F80"/>
    <mergeCell ref="F83:G83"/>
    <mergeCell ref="F84:G84"/>
    <mergeCell ref="F85:G85"/>
    <mergeCell ref="F86:G86"/>
    <mergeCell ref="A89:G89"/>
    <mergeCell ref="A90:A91"/>
    <mergeCell ref="B90:C91"/>
    <mergeCell ref="D90:E91"/>
    <mergeCell ref="F90:G91"/>
  </mergeCells>
  <printOptions headings="false" gridLines="false" gridLinesSet="true" horizontalCentered="false" verticalCentered="false"/>
  <pageMargins left="0.7875" right="0.7875" top="0.886111111111111" bottom="0.886111111111111" header="0.511811023622047" footer="0.511811023622047"/>
  <pageSetup paperSize="9" scale="6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54" man="true" max="16383" min="0"/>
  </rowBreak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84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E69" activeCellId="0" sqref="E69"/>
    </sheetView>
  </sheetViews>
  <sheetFormatPr defaultColWidth="10.2578125" defaultRowHeight="12.8" zeroHeight="false" outlineLevelRow="0" outlineLevelCol="0"/>
  <cols>
    <col collapsed="false" customWidth="true" hidden="false" outlineLevel="0" max="1" min="1" style="1" width="22.6"/>
    <col collapsed="false" customWidth="true" hidden="false" outlineLevel="0" max="2" min="2" style="1" width="23"/>
    <col collapsed="false" customWidth="true" hidden="false" outlineLevel="0" max="4" min="4" style="1" width="14.99"/>
    <col collapsed="false" customWidth="true" hidden="false" outlineLevel="0" max="5" min="5" style="1" width="24.91"/>
    <col collapsed="false" customWidth="true" hidden="false" outlineLevel="0" max="7" min="7" style="1" width="20.77"/>
  </cols>
  <sheetData>
    <row r="1" customFormat="false" ht="13.8" hidden="false" customHeight="false" outlineLevel="0" collapsed="false">
      <c r="A1" s="127" t="str">
        <f aca="false">'Журн.расхода'!A1</f>
        <v>ООО Альфадез</v>
      </c>
      <c r="B1" s="127"/>
      <c r="C1" s="127"/>
      <c r="D1" s="127"/>
      <c r="E1" s="127"/>
      <c r="F1" s="127"/>
      <c r="G1" s="127"/>
    </row>
    <row r="2" customFormat="false" ht="13.8" hidden="false" customHeight="false" outlineLevel="0" collapsed="false">
      <c r="A2" s="128" t="str">
        <f aca="false">'Журнал контроля'!A2</f>
        <v>Контактный телефон</v>
      </c>
      <c r="B2" s="128"/>
      <c r="C2" s="170" t="n">
        <f aca="false">'Журнал контроля'!C2</f>
        <v>89379676209</v>
      </c>
      <c r="D2" s="170"/>
      <c r="E2" s="171"/>
      <c r="F2" s="171"/>
      <c r="G2" s="172"/>
    </row>
    <row r="3" customFormat="false" ht="13.8" hidden="false" customHeight="false" outlineLevel="0" collapsed="false">
      <c r="A3" s="132" t="s">
        <v>303</v>
      </c>
      <c r="B3" s="133" t="s">
        <v>304</v>
      </c>
      <c r="C3" s="133"/>
      <c r="D3" s="134" t="str">
        <f aca="false">'Журн.расхода'!A4</f>
        <v>Наименование обьекта</v>
      </c>
      <c r="E3" s="134"/>
      <c r="F3" s="135" t="str">
        <f aca="false">перечень!C4</f>
        <v>ОСП ЗГПИ</v>
      </c>
      <c r="G3" s="135"/>
    </row>
    <row r="4" customFormat="false" ht="13.8" hidden="false" customHeight="false" outlineLevel="0" collapsed="false">
      <c r="A4" s="132" t="s">
        <v>306</v>
      </c>
      <c r="B4" s="136" t="str">
        <f aca="false">'3 контур(2)'!C4</f>
        <v>Авдеенко И.А.</v>
      </c>
      <c r="C4" s="136"/>
      <c r="D4" s="137" t="str">
        <f aca="false">перечень!A5</f>
        <v>Адрес проведения работ</v>
      </c>
      <c r="E4" s="137"/>
      <c r="F4" s="136" t="str">
        <f aca="false">перечень!C5</f>
        <v>с.Овчарное ул.Луговая 41б</v>
      </c>
      <c r="G4" s="136"/>
    </row>
    <row r="5" customFormat="false" ht="13.8" hidden="false" customHeight="false" outlineLevel="0" collapsed="false">
      <c r="A5" s="139" t="s">
        <v>307</v>
      </c>
      <c r="B5" s="173" t="n">
        <v>45504</v>
      </c>
      <c r="C5" s="171"/>
      <c r="D5" s="171"/>
      <c r="E5" s="171"/>
      <c r="F5" s="171"/>
      <c r="G5" s="172"/>
    </row>
    <row r="6" customFormat="false" ht="13.8" hidden="false" customHeight="false" outlineLevel="0" collapsed="false"/>
    <row r="7" customFormat="false" ht="13.8" hidden="false" customHeight="false" outlineLevel="0" collapsed="false">
      <c r="A7" s="127" t="s">
        <v>308</v>
      </c>
      <c r="B7" s="127"/>
      <c r="C7" s="127"/>
      <c r="D7" s="127"/>
      <c r="E7" s="127"/>
      <c r="F7" s="127"/>
      <c r="G7" s="127"/>
    </row>
    <row r="8" customFormat="false" ht="13.8" hidden="false" customHeight="false" outlineLevel="0" collapsed="false"/>
    <row r="9" customFormat="false" ht="13.8" hidden="false" customHeight="false" outlineLevel="0" collapsed="false">
      <c r="A9" s="142" t="s">
        <v>309</v>
      </c>
      <c r="B9" s="142"/>
    </row>
    <row r="10" customFormat="false" ht="13.8" hidden="false" customHeight="false" outlineLevel="0" collapsed="false">
      <c r="A10" s="142" t="s">
        <v>310</v>
      </c>
    </row>
    <row r="11" customFormat="false" ht="50.95" hidden="false" customHeight="true" outlineLevel="0" collapsed="false">
      <c r="A11" s="143" t="s">
        <v>311</v>
      </c>
      <c r="B11" s="143" t="s">
        <v>312</v>
      </c>
      <c r="C11" s="143" t="s">
        <v>313</v>
      </c>
      <c r="D11" s="143" t="s">
        <v>314</v>
      </c>
      <c r="E11" s="143" t="s">
        <v>315</v>
      </c>
      <c r="F11" s="143" t="s">
        <v>316</v>
      </c>
      <c r="G11" s="143"/>
    </row>
    <row r="12" customFormat="false" ht="13.8" hidden="false" customHeight="false" outlineLevel="0" collapsed="false">
      <c r="A12" s="144" t="s">
        <v>33</v>
      </c>
      <c r="B12" s="144" t="n">
        <v>3</v>
      </c>
      <c r="C12" s="144" t="s">
        <v>33</v>
      </c>
      <c r="D12" s="144" t="s">
        <v>33</v>
      </c>
      <c r="E12" s="145" t="s">
        <v>33</v>
      </c>
      <c r="F12" s="144" t="s">
        <v>33</v>
      </c>
      <c r="G12" s="144"/>
    </row>
    <row r="13" customFormat="false" ht="13.8" hidden="false" customHeight="false" outlineLevel="0" collapsed="false"/>
    <row r="14" customFormat="false" ht="13.8" hidden="false" customHeight="false" outlineLevel="0" collapsed="false">
      <c r="A14" s="142" t="s">
        <v>317</v>
      </c>
      <c r="B14" s="142"/>
      <c r="C14" s="142"/>
    </row>
    <row r="15" customFormat="false" ht="50.95" hidden="false" customHeight="true" outlineLevel="0" collapsed="false">
      <c r="A15" s="146" t="s">
        <v>311</v>
      </c>
      <c r="B15" s="143" t="s">
        <v>312</v>
      </c>
      <c r="C15" s="143" t="s">
        <v>313</v>
      </c>
      <c r="D15" s="143" t="s">
        <v>314</v>
      </c>
      <c r="E15" s="143" t="s">
        <v>315</v>
      </c>
      <c r="F15" s="143" t="s">
        <v>316</v>
      </c>
      <c r="G15" s="143"/>
    </row>
    <row r="16" customFormat="false" ht="38.55" hidden="false" customHeight="false" outlineLevel="0" collapsed="false">
      <c r="A16" s="5" t="s">
        <v>365</v>
      </c>
      <c r="B16" s="4" t="s">
        <v>33</v>
      </c>
      <c r="C16" s="4" t="s">
        <v>33</v>
      </c>
      <c r="D16" s="4" t="s">
        <v>33</v>
      </c>
      <c r="E16" s="147" t="s">
        <v>33</v>
      </c>
      <c r="F16" s="4" t="s">
        <v>33</v>
      </c>
      <c r="G16" s="4"/>
    </row>
    <row r="17" customFormat="false" ht="13.8" hidden="false" customHeight="false" outlineLevel="0" collapsed="false"/>
    <row r="18" customFormat="false" ht="13.8" hidden="false" customHeight="false" outlineLevel="0" collapsed="false">
      <c r="A18" s="148" t="s">
        <v>318</v>
      </c>
    </row>
    <row r="19" customFormat="false" ht="13.8" hidden="false" customHeight="false" outlineLevel="0" collapsed="false">
      <c r="A19" s="149" t="s">
        <v>319</v>
      </c>
      <c r="B19" s="149" t="s">
        <v>320</v>
      </c>
    </row>
    <row r="20" customFormat="false" ht="13.8" hidden="false" customHeight="false" outlineLevel="0" collapsed="false">
      <c r="A20" s="150" t="s">
        <v>321</v>
      </c>
      <c r="B20" s="150"/>
    </row>
    <row r="21" customFormat="false" ht="13.8" hidden="false" customHeight="false" outlineLevel="0" collapsed="false">
      <c r="A21" s="133" t="s">
        <v>322</v>
      </c>
      <c r="B21" s="4" t="s">
        <v>33</v>
      </c>
    </row>
    <row r="22" customFormat="false" ht="13.8" hidden="false" customHeight="false" outlineLevel="0" collapsed="false">
      <c r="A22" s="133" t="s">
        <v>323</v>
      </c>
      <c r="B22" s="4" t="s">
        <v>33</v>
      </c>
    </row>
    <row r="23" customFormat="false" ht="13.8" hidden="false" customHeight="false" outlineLevel="0" collapsed="false"/>
    <row r="24" customFormat="false" ht="13.8" hidden="false" customHeight="false" outlineLevel="0" collapsed="false">
      <c r="A24" s="174" t="s">
        <v>324</v>
      </c>
      <c r="B24" s="171"/>
      <c r="C24" s="171"/>
      <c r="D24" s="171"/>
      <c r="E24" s="172"/>
      <c r="F24" s="151" t="s">
        <v>33</v>
      </c>
      <c r="G24" s="151"/>
    </row>
    <row r="25" customFormat="false" ht="13.8" hidden="false" customHeight="false" outlineLevel="0" collapsed="false">
      <c r="A25" s="174" t="s">
        <v>325</v>
      </c>
      <c r="B25" s="171"/>
      <c r="C25" s="171"/>
      <c r="D25" s="171"/>
      <c r="E25" s="172"/>
      <c r="F25" s="4" t="s">
        <v>33</v>
      </c>
      <c r="G25" s="4"/>
    </row>
    <row r="26" customFormat="false" ht="13.8" hidden="false" customHeight="false" outlineLevel="0" collapsed="false">
      <c r="A26" s="174" t="s">
        <v>326</v>
      </c>
      <c r="B26" s="171"/>
      <c r="C26" s="171"/>
      <c r="D26" s="171"/>
      <c r="E26" s="172"/>
      <c r="F26" s="4" t="s">
        <v>33</v>
      </c>
      <c r="G26" s="4"/>
    </row>
    <row r="27" customFormat="false" ht="13.8" hidden="false" customHeight="false" outlineLevel="0" collapsed="false">
      <c r="A27" s="174" t="s">
        <v>327</v>
      </c>
      <c r="B27" s="171"/>
      <c r="C27" s="171"/>
      <c r="D27" s="171"/>
      <c r="E27" s="172"/>
      <c r="F27" s="4" t="s">
        <v>33</v>
      </c>
      <c r="G27" s="4"/>
    </row>
    <row r="28" customFormat="false" ht="13.8" hidden="false" customHeight="false" outlineLevel="0" collapsed="false">
      <c r="A28" s="148" t="s">
        <v>328</v>
      </c>
    </row>
    <row r="29" customFormat="false" ht="13.8" hidden="false" customHeight="false" outlineLevel="0" collapsed="false">
      <c r="A29" s="129" t="s">
        <v>329</v>
      </c>
      <c r="B29" s="171"/>
      <c r="C29" s="171"/>
      <c r="D29" s="171"/>
      <c r="E29" s="171"/>
      <c r="F29" s="171"/>
      <c r="G29" s="172"/>
    </row>
    <row r="30" customFormat="false" ht="13.8" hidden="false" customHeight="false" outlineLevel="0" collapsed="false"/>
    <row r="31" customFormat="false" ht="13.8" hidden="false" customHeight="false" outlineLevel="0" collapsed="false">
      <c r="A31" s="142" t="s">
        <v>330</v>
      </c>
    </row>
    <row r="32" customFormat="false" ht="50.95" hidden="false" customHeight="true" outlineLevel="0" collapsed="false">
      <c r="A32" s="146" t="s">
        <v>311</v>
      </c>
      <c r="B32" s="143" t="s">
        <v>312</v>
      </c>
      <c r="C32" s="143" t="s">
        <v>313</v>
      </c>
      <c r="D32" s="143" t="s">
        <v>314</v>
      </c>
      <c r="E32" s="143" t="s">
        <v>315</v>
      </c>
      <c r="F32" s="143" t="s">
        <v>316</v>
      </c>
      <c r="G32" s="143"/>
    </row>
    <row r="33" customFormat="false" ht="13.8" hidden="false" customHeight="false" outlineLevel="0" collapsed="false">
      <c r="A33" s="144" t="s">
        <v>33</v>
      </c>
      <c r="B33" s="144" t="s">
        <v>33</v>
      </c>
      <c r="C33" s="144" t="s">
        <v>33</v>
      </c>
      <c r="D33" s="144" t="s">
        <v>33</v>
      </c>
      <c r="E33" s="145" t="s">
        <v>33</v>
      </c>
      <c r="F33" s="144" t="s">
        <v>33</v>
      </c>
      <c r="G33" s="144"/>
    </row>
    <row r="34" customFormat="false" ht="13.8" hidden="false" customHeight="false" outlineLevel="0" collapsed="false"/>
    <row r="35" customFormat="false" ht="13.8" hidden="false" customHeight="false" outlineLevel="0" collapsed="false">
      <c r="A35" s="148" t="s">
        <v>318</v>
      </c>
    </row>
    <row r="36" customFormat="false" ht="13.8" hidden="false" customHeight="false" outlineLevel="0" collapsed="false">
      <c r="A36" s="149" t="s">
        <v>319</v>
      </c>
      <c r="B36" s="149" t="s">
        <v>320</v>
      </c>
    </row>
    <row r="37" customFormat="false" ht="13.8" hidden="false" customHeight="false" outlineLevel="0" collapsed="false">
      <c r="A37" s="133" t="s">
        <v>331</v>
      </c>
      <c r="B37" s="133"/>
    </row>
    <row r="38" customFormat="false" ht="13.8" hidden="false" customHeight="false" outlineLevel="0" collapsed="false">
      <c r="A38" s="133" t="s">
        <v>332</v>
      </c>
      <c r="B38" s="4" t="s">
        <v>33</v>
      </c>
    </row>
    <row r="39" customFormat="false" ht="13.8" hidden="false" customHeight="false" outlineLevel="0" collapsed="false">
      <c r="A39" s="133" t="s">
        <v>333</v>
      </c>
      <c r="B39" s="4" t="s">
        <v>33</v>
      </c>
      <c r="C39" s="104"/>
      <c r="D39" s="104"/>
      <c r="E39" s="104"/>
      <c r="F39" s="104"/>
      <c r="G39" s="104"/>
    </row>
    <row r="40" customFormat="false" ht="13.8" hidden="false" customHeight="false" outlineLevel="0" collapsed="false">
      <c r="A40" s="133" t="s">
        <v>334</v>
      </c>
      <c r="B40" s="4" t="s">
        <v>33</v>
      </c>
      <c r="C40" s="70"/>
      <c r="D40" s="70"/>
      <c r="E40" s="70"/>
      <c r="F40" s="70"/>
    </row>
    <row r="41" customFormat="false" ht="13.8" hidden="false" customHeight="false" outlineLevel="0" collapsed="false">
      <c r="A41" s="133" t="s">
        <v>323</v>
      </c>
      <c r="B41" s="4" t="s">
        <v>33</v>
      </c>
      <c r="C41" s="70"/>
      <c r="D41" s="70"/>
      <c r="E41" s="70"/>
      <c r="F41" s="70"/>
    </row>
    <row r="42" customFormat="false" ht="13.8" hidden="false" customHeight="false" outlineLevel="0" collapsed="false">
      <c r="A42" s="171"/>
      <c r="B42" s="175"/>
      <c r="C42" s="70"/>
      <c r="D42" s="70"/>
      <c r="E42" s="70"/>
      <c r="F42" s="70"/>
    </row>
    <row r="43" customFormat="false" ht="13.8" hidden="false" customHeight="false" outlineLevel="0" collapsed="false">
      <c r="A43" s="154" t="s">
        <v>33</v>
      </c>
      <c r="B43" s="175"/>
      <c r="C43" s="175"/>
      <c r="D43" s="175"/>
      <c r="E43" s="175"/>
      <c r="F43" s="175"/>
      <c r="G43" s="172"/>
    </row>
    <row r="44" customFormat="false" ht="13.8" hidden="false" customHeight="false" outlineLevel="0" collapsed="false">
      <c r="A44" s="70"/>
      <c r="B44" s="70"/>
      <c r="C44" s="70"/>
      <c r="D44" s="70"/>
      <c r="E44" s="70"/>
      <c r="F44" s="70"/>
    </row>
    <row r="45" customFormat="false" ht="13.8" hidden="false" customHeight="false" outlineLevel="0" collapsed="false">
      <c r="A45" s="148" t="s">
        <v>328</v>
      </c>
    </row>
    <row r="46" customFormat="false" ht="13.8" hidden="false" customHeight="false" outlineLevel="0" collapsed="false">
      <c r="A46" s="129" t="s">
        <v>329</v>
      </c>
      <c r="B46" s="171"/>
      <c r="C46" s="171"/>
      <c r="D46" s="171"/>
      <c r="E46" s="171"/>
      <c r="F46" s="171"/>
      <c r="G46" s="172"/>
    </row>
    <row r="47" customFormat="false" ht="13.8" hidden="false" customHeight="false" outlineLevel="0" collapsed="false"/>
    <row r="48" customFormat="false" ht="13.8" hidden="false" customHeight="false" outlineLevel="0" collapsed="false">
      <c r="A48" s="142" t="s">
        <v>335</v>
      </c>
    </row>
    <row r="49" customFormat="false" ht="24.85" hidden="false" customHeight="false" outlineLevel="0" collapsed="false">
      <c r="A49" s="149" t="s">
        <v>336</v>
      </c>
      <c r="B49" s="149" t="s">
        <v>337</v>
      </c>
      <c r="C49" s="149" t="s">
        <v>338</v>
      </c>
      <c r="D49" s="149" t="s">
        <v>339</v>
      </c>
      <c r="E49" s="149" t="s">
        <v>340</v>
      </c>
      <c r="F49" s="149" t="s">
        <v>341</v>
      </c>
      <c r="G49" s="143" t="s">
        <v>342</v>
      </c>
    </row>
    <row r="50" customFormat="false" ht="13.8" hidden="false" customHeight="false" outlineLevel="0" collapsed="false">
      <c r="A50" s="4" t="s">
        <v>33</v>
      </c>
      <c r="B50" s="4" t="s">
        <v>33</v>
      </c>
      <c r="C50" s="4" t="s">
        <v>33</v>
      </c>
      <c r="D50" s="4" t="s">
        <v>33</v>
      </c>
      <c r="E50" s="4" t="s">
        <v>33</v>
      </c>
      <c r="F50" s="4" t="s">
        <v>33</v>
      </c>
      <c r="G50" s="4" t="s">
        <v>33</v>
      </c>
    </row>
    <row r="51" customFormat="false" ht="13.8" hidden="false" customHeight="false" outlineLevel="0" collapsed="false">
      <c r="A51" s="70"/>
      <c r="B51" s="70"/>
      <c r="C51" s="70"/>
      <c r="D51" s="70"/>
      <c r="E51" s="70"/>
      <c r="F51" s="70"/>
      <c r="G51" s="70"/>
    </row>
    <row r="52" customFormat="false" ht="13.8" hidden="false" customHeight="false" outlineLevel="0" collapsed="false">
      <c r="A52" s="148" t="s">
        <v>318</v>
      </c>
      <c r="C52" s="70"/>
      <c r="D52" s="70"/>
      <c r="E52" s="70"/>
      <c r="F52" s="70"/>
      <c r="G52" s="70"/>
    </row>
    <row r="53" customFormat="false" ht="13.8" hidden="false" customHeight="false" outlineLevel="0" collapsed="false">
      <c r="A53" s="149" t="s">
        <v>319</v>
      </c>
      <c r="B53" s="149" t="s">
        <v>320</v>
      </c>
    </row>
    <row r="54" customFormat="false" ht="13.8" hidden="false" customHeight="false" outlineLevel="0" collapsed="false">
      <c r="A54" s="129" t="s">
        <v>344</v>
      </c>
      <c r="B54" s="172"/>
    </row>
    <row r="55" customFormat="false" ht="13.8" hidden="false" customHeight="false" outlineLevel="0" collapsed="false">
      <c r="A55" s="133" t="s">
        <v>337</v>
      </c>
      <c r="B55" s="4" t="s">
        <v>33</v>
      </c>
    </row>
    <row r="56" customFormat="false" ht="13.8" hidden="false" customHeight="false" outlineLevel="0" collapsed="false">
      <c r="A56" s="133" t="s">
        <v>338</v>
      </c>
      <c r="B56" s="4" t="s">
        <v>33</v>
      </c>
    </row>
    <row r="57" customFormat="false" ht="13.8" hidden="false" customHeight="false" outlineLevel="0" collapsed="false">
      <c r="A57" s="133" t="str">
        <f aca="false">D49</f>
        <v>Златоглазка</v>
      </c>
      <c r="B57" s="4" t="s">
        <v>33</v>
      </c>
    </row>
    <row r="58" customFormat="false" ht="13.8" hidden="false" customHeight="false" outlineLevel="0" collapsed="false">
      <c r="A58" s="133" t="str">
        <f aca="false">E49</f>
        <v>Комары</v>
      </c>
      <c r="B58" s="4" t="s">
        <v>33</v>
      </c>
    </row>
    <row r="59" customFormat="false" ht="13.8" hidden="false" customHeight="false" outlineLevel="0" collapsed="false">
      <c r="A59" s="133" t="str">
        <f aca="false">F49</f>
        <v>Осы</v>
      </c>
      <c r="B59" s="4" t="s">
        <v>33</v>
      </c>
    </row>
    <row r="60" customFormat="false" ht="13.8" hidden="false" customHeight="false" outlineLevel="0" collapsed="false">
      <c r="A60" s="133" t="str">
        <f aca="false">G49</f>
        <v>Пищевая моль</v>
      </c>
      <c r="B60" s="4" t="s">
        <v>33</v>
      </c>
    </row>
    <row r="61" customFormat="false" ht="13.8" hidden="false" customHeight="false" outlineLevel="0" collapsed="false"/>
    <row r="62" customFormat="false" ht="13.8" hidden="false" customHeight="false" outlineLevel="0" collapsed="false">
      <c r="A62" s="154" t="s">
        <v>33</v>
      </c>
      <c r="B62" s="175"/>
      <c r="C62" s="175"/>
      <c r="D62" s="175"/>
      <c r="E62" s="175"/>
      <c r="F62" s="175"/>
      <c r="G62" s="172"/>
    </row>
    <row r="63" customFormat="false" ht="13.8" hidden="false" customHeight="false" outlineLevel="0" collapsed="false">
      <c r="A63" s="70"/>
      <c r="B63" s="70"/>
      <c r="C63" s="70"/>
      <c r="D63" s="70"/>
      <c r="E63" s="70"/>
      <c r="F63" s="70"/>
    </row>
    <row r="64" customFormat="false" ht="13.8" hidden="false" customHeight="false" outlineLevel="0" collapsed="false">
      <c r="A64" s="148" t="s">
        <v>328</v>
      </c>
    </row>
    <row r="65" customFormat="false" ht="13.8" hidden="false" customHeight="false" outlineLevel="0" collapsed="false">
      <c r="A65" s="129" t="s">
        <v>329</v>
      </c>
      <c r="B65" s="171"/>
      <c r="C65" s="171"/>
      <c r="D65" s="171"/>
      <c r="E65" s="171"/>
      <c r="F65" s="171"/>
      <c r="G65" s="172"/>
    </row>
    <row r="66" customFormat="false" ht="13.8" hidden="false" customHeight="false" outlineLevel="0" collapsed="false"/>
    <row r="67" customFormat="false" ht="13.8" hidden="false" customHeight="false" outlineLevel="0" collapsed="false">
      <c r="A67" s="142" t="s">
        <v>346</v>
      </c>
      <c r="B67" s="104"/>
      <c r="C67" s="104"/>
      <c r="D67" s="104"/>
      <c r="E67" s="104"/>
      <c r="F67" s="104"/>
      <c r="G67" s="104"/>
    </row>
    <row r="68" customFormat="false" ht="50.95" hidden="false" customHeight="true" outlineLevel="0" collapsed="false">
      <c r="A68" s="143" t="s">
        <v>347</v>
      </c>
      <c r="B68" s="143"/>
      <c r="C68" s="143" t="s">
        <v>348</v>
      </c>
      <c r="D68" s="143" t="s">
        <v>47</v>
      </c>
      <c r="E68" s="143" t="s">
        <v>349</v>
      </c>
      <c r="F68" s="143"/>
      <c r="G68" s="143" t="s">
        <v>350</v>
      </c>
    </row>
    <row r="69" customFormat="false" ht="14.15" hidden="false" customHeight="true" outlineLevel="0" collapsed="false">
      <c r="A69" s="6" t="s">
        <v>351</v>
      </c>
      <c r="B69" s="6"/>
      <c r="C69" s="159" t="s">
        <v>366</v>
      </c>
      <c r="D69" s="6" t="str">
        <f aca="false">перечень!B7</f>
        <v>АЛТ клей </v>
      </c>
      <c r="E69" s="6" t="str">
        <f aca="false">'3конт(3)'!E76</f>
        <v>Полибутилен 80,8%, полиизобутилен 9,6%</v>
      </c>
      <c r="F69" s="6"/>
      <c r="G69" s="186" t="n">
        <f aca="false">16*0.002</f>
        <v>0.032</v>
      </c>
    </row>
    <row r="70" customFormat="false" ht="26.85" hidden="false" customHeight="false" outlineLevel="0" collapsed="false">
      <c r="A70" s="6"/>
      <c r="B70" s="6"/>
      <c r="C70" s="160" t="str">
        <f aca="false">'3конт(3)'!C77</f>
        <v>3 контур защиты </v>
      </c>
      <c r="D70" s="6"/>
      <c r="E70" s="6"/>
      <c r="F70" s="6"/>
      <c r="G70" s="186"/>
    </row>
    <row r="71" customFormat="false" ht="13.8" hidden="false" customHeight="true" outlineLevel="0" collapsed="false">
      <c r="A71" s="2" t="s">
        <v>352</v>
      </c>
      <c r="B71" s="2"/>
      <c r="C71" s="22" t="s">
        <v>33</v>
      </c>
      <c r="D71" s="161" t="s">
        <v>33</v>
      </c>
      <c r="E71" s="6" t="s">
        <v>33</v>
      </c>
      <c r="F71" s="6"/>
      <c r="G71" s="6" t="s">
        <v>33</v>
      </c>
    </row>
    <row r="72" customFormat="false" ht="13.8" hidden="false" customHeight="false" outlineLevel="0" collapsed="false">
      <c r="A72" s="2"/>
      <c r="B72" s="2"/>
      <c r="C72" s="177" t="s">
        <v>33</v>
      </c>
      <c r="D72" s="161"/>
      <c r="E72" s="6"/>
      <c r="F72" s="6"/>
      <c r="G72" s="6"/>
    </row>
    <row r="73" customFormat="false" ht="24.85" hidden="false" customHeight="true" outlineLevel="0" collapsed="false">
      <c r="A73" s="2" t="s">
        <v>345</v>
      </c>
      <c r="B73" s="2"/>
      <c r="C73" s="163" t="s">
        <v>33</v>
      </c>
      <c r="D73" s="5" t="s">
        <v>33</v>
      </c>
      <c r="E73" s="6" t="s">
        <v>33</v>
      </c>
      <c r="F73" s="6"/>
      <c r="G73" s="5" t="s">
        <v>33</v>
      </c>
    </row>
    <row r="74" customFormat="false" ht="13.8" hidden="false" customHeight="false" outlineLevel="0" collapsed="false">
      <c r="A74" s="178"/>
      <c r="B74" s="178"/>
      <c r="C74" s="179"/>
      <c r="D74" s="179"/>
      <c r="E74" s="179"/>
      <c r="F74" s="179"/>
      <c r="G74" s="179"/>
    </row>
    <row r="75" customFormat="false" ht="13.8" hidden="false" customHeight="false" outlineLevel="0" collapsed="false">
      <c r="A75" s="142" t="s">
        <v>354</v>
      </c>
      <c r="B75" s="166"/>
    </row>
    <row r="76" customFormat="false" ht="13.8" hidden="false" customHeight="false" outlineLevel="0" collapsed="false">
      <c r="A76" s="180" t="s">
        <v>355</v>
      </c>
      <c r="B76" s="171"/>
      <c r="C76" s="171"/>
      <c r="D76" s="171"/>
      <c r="E76" s="172"/>
      <c r="F76" s="156" t="s">
        <v>33</v>
      </c>
      <c r="G76" s="156"/>
    </row>
    <row r="77" customFormat="false" ht="13.8" hidden="false" customHeight="false" outlineLevel="0" collapsed="false">
      <c r="A77" s="180" t="s">
        <v>356</v>
      </c>
      <c r="B77" s="171"/>
      <c r="C77" s="171"/>
      <c r="D77" s="171"/>
      <c r="E77" s="172"/>
      <c r="F77" s="156" t="s">
        <v>33</v>
      </c>
      <c r="G77" s="156"/>
    </row>
    <row r="78" customFormat="false" ht="13.8" hidden="false" customHeight="false" outlineLevel="0" collapsed="false">
      <c r="A78" s="181" t="s">
        <v>357</v>
      </c>
      <c r="B78" s="182"/>
      <c r="C78" s="182"/>
      <c r="D78" s="182"/>
      <c r="E78" s="183"/>
      <c r="F78" s="156" t="s">
        <v>33</v>
      </c>
      <c r="G78" s="156"/>
    </row>
    <row r="79" customFormat="false" ht="13.8" hidden="false" customHeight="false" outlineLevel="0" collapsed="false">
      <c r="A79" s="180" t="s">
        <v>358</v>
      </c>
      <c r="B79" s="171"/>
      <c r="C79" s="171"/>
      <c r="D79" s="171"/>
      <c r="E79" s="172"/>
      <c r="F79" s="144" t="s">
        <v>359</v>
      </c>
      <c r="G79" s="144"/>
    </row>
    <row r="80" customFormat="false" ht="13.8" hidden="false" customHeight="false" outlineLevel="0" collapsed="false"/>
    <row r="81" customFormat="false" ht="13.8" hidden="false" customHeight="false" outlineLevel="0" collapsed="false">
      <c r="A81" s="142" t="s">
        <v>360</v>
      </c>
    </row>
    <row r="82" customFormat="false" ht="37.3" hidden="false" customHeight="true" outlineLevel="0" collapsed="false">
      <c r="A82" s="13" t="s">
        <v>361</v>
      </c>
      <c r="B82" s="13"/>
      <c r="C82" s="13"/>
      <c r="D82" s="13"/>
      <c r="E82" s="13"/>
      <c r="F82" s="13"/>
      <c r="G82" s="13"/>
    </row>
    <row r="83" customFormat="false" ht="13.8" hidden="false" customHeight="true" outlineLevel="0" collapsed="false">
      <c r="A83" s="99" t="s">
        <v>362</v>
      </c>
      <c r="B83" s="184"/>
      <c r="C83" s="184"/>
      <c r="D83" s="184" t="s">
        <v>363</v>
      </c>
      <c r="E83" s="184"/>
      <c r="F83" s="184"/>
      <c r="G83" s="184"/>
    </row>
    <row r="84" customFormat="false" ht="13.8" hidden="false" customHeight="false" outlineLevel="0" collapsed="false">
      <c r="A84" s="99"/>
      <c r="B84" s="99"/>
      <c r="C84" s="184"/>
      <c r="D84" s="184"/>
      <c r="E84" s="184"/>
      <c r="F84" s="184"/>
      <c r="G84" s="184"/>
    </row>
  </sheetData>
  <mergeCells count="42">
    <mergeCell ref="A1:G1"/>
    <mergeCell ref="A2:B2"/>
    <mergeCell ref="C2:D2"/>
    <mergeCell ref="B3:C3"/>
    <mergeCell ref="D3:E3"/>
    <mergeCell ref="F3:G3"/>
    <mergeCell ref="B4:C4"/>
    <mergeCell ref="D4:E4"/>
    <mergeCell ref="F4:G4"/>
    <mergeCell ref="A7:G7"/>
    <mergeCell ref="F11:G11"/>
    <mergeCell ref="F12:G12"/>
    <mergeCell ref="F15:G15"/>
    <mergeCell ref="F16:G16"/>
    <mergeCell ref="A20:B20"/>
    <mergeCell ref="F24:G24"/>
    <mergeCell ref="F25:G25"/>
    <mergeCell ref="F26:G26"/>
    <mergeCell ref="F27:G27"/>
    <mergeCell ref="F32:G32"/>
    <mergeCell ref="F33:G33"/>
    <mergeCell ref="A68:B68"/>
    <mergeCell ref="E68:F68"/>
    <mergeCell ref="A69:B70"/>
    <mergeCell ref="D69:D70"/>
    <mergeCell ref="E69:F70"/>
    <mergeCell ref="G69:G70"/>
    <mergeCell ref="A71:B72"/>
    <mergeCell ref="D71:D72"/>
    <mergeCell ref="E71:F72"/>
    <mergeCell ref="G71:G72"/>
    <mergeCell ref="A73:B73"/>
    <mergeCell ref="E73:F73"/>
    <mergeCell ref="F76:G76"/>
    <mergeCell ref="F77:G77"/>
    <mergeCell ref="F78:G78"/>
    <mergeCell ref="F79:G79"/>
    <mergeCell ref="A82:G82"/>
    <mergeCell ref="A83:A84"/>
    <mergeCell ref="B83:C84"/>
    <mergeCell ref="D83:E84"/>
    <mergeCell ref="F83:G84"/>
  </mergeCells>
  <printOptions headings="false" gridLines="false" gridLinesSet="true" horizontalCentered="false" verticalCentered="false"/>
  <pageMargins left="0.7875" right="0.7875" top="0.886111111111111" bottom="0.886111111111111" header="0.511811023622047" footer="0.511811023622047"/>
  <pageSetup paperSize="9" scale="62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47" man="true" max="16383" min="0"/>
  </rowBreak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J84"/>
  <sheetViews>
    <sheetView showFormulas="false" showGridLines="true" showRowColHeaders="true" showZeros="true" rightToLeft="false" tabSelected="false" showOutlineSymbols="true" defaultGridColor="true" view="pageBreakPreview" topLeftCell="A1" colorId="64" zoomScale="75" zoomScaleNormal="75" zoomScalePageLayoutView="75" workbookViewId="0">
      <selection pane="topLeft" activeCell="B31" activeCellId="0" sqref="B31"/>
    </sheetView>
  </sheetViews>
  <sheetFormatPr defaultColWidth="10.2578125" defaultRowHeight="13.8" zeroHeight="false" outlineLevelRow="0" outlineLevelCol="0"/>
  <cols>
    <col collapsed="false" customWidth="true" hidden="false" outlineLevel="0" max="1" min="1" style="1" width="17"/>
    <col collapsed="false" customWidth="true" hidden="false" outlineLevel="0" max="3" min="3" style="1" width="13"/>
    <col collapsed="false" customWidth="true" hidden="false" outlineLevel="0" max="4" min="4" style="1" width="14.75"/>
    <col collapsed="false" customWidth="true" hidden="false" outlineLevel="0" max="5" min="5" style="1" width="12"/>
    <col collapsed="false" customWidth="true" hidden="false" outlineLevel="0" max="6" min="6" style="1" width="13.25"/>
    <col collapsed="false" customWidth="true" hidden="false" outlineLevel="0" max="7" min="7" style="1" width="13"/>
    <col collapsed="false" customWidth="true" hidden="false" outlineLevel="0" max="1024" min="1024" style="1" width="10.5"/>
  </cols>
  <sheetData>
    <row r="1" customFormat="false" ht="13.8" hidden="false" customHeight="false" outlineLevel="0" collapsed="false">
      <c r="A1" s="127" t="str">
        <f aca="false">занесвынес!A1</f>
        <v>ООО Альфадез</v>
      </c>
      <c r="B1" s="127"/>
      <c r="C1" s="127"/>
      <c r="D1" s="127"/>
      <c r="E1" s="127"/>
      <c r="F1" s="127"/>
      <c r="G1" s="127"/>
    </row>
    <row r="2" customFormat="false" ht="13.8" hidden="false" customHeight="false" outlineLevel="0" collapsed="false">
      <c r="A2" s="128" t="str">
        <f aca="false">занесвынес!A2</f>
        <v>Контактный телефон</v>
      </c>
      <c r="B2" s="128"/>
      <c r="C2" s="170" t="n">
        <f aca="false">занесвынес!C2</f>
        <v>89379676209</v>
      </c>
      <c r="D2" s="170"/>
      <c r="E2" s="171"/>
      <c r="F2" s="171"/>
      <c r="G2" s="172"/>
    </row>
    <row r="3" customFormat="false" ht="13.8" hidden="false" customHeight="false" outlineLevel="0" collapsed="false">
      <c r="A3" s="132" t="s">
        <v>303</v>
      </c>
      <c r="B3" s="133" t="s">
        <v>304</v>
      </c>
      <c r="C3" s="133"/>
      <c r="D3" s="134" t="str">
        <f aca="false">занесвынес!A4</f>
        <v>Наименование обьекта</v>
      </c>
      <c r="E3" s="134"/>
      <c r="F3" s="135" t="str">
        <f aca="false">занесвынес!C4</f>
        <v>ОСП ЗГПИ</v>
      </c>
      <c r="G3" s="135"/>
    </row>
    <row r="4" customFormat="false" ht="13.8" hidden="false" customHeight="false" outlineLevel="0" collapsed="false">
      <c r="A4" s="132" t="s">
        <v>306</v>
      </c>
      <c r="B4" s="136" t="str">
        <f aca="false">журнал!J3</f>
        <v>Авдеенко И.А.</v>
      </c>
      <c r="C4" s="136"/>
      <c r="D4" s="137" t="str">
        <f aca="false">занесвынес!A5</f>
        <v>Адрес проведения работ</v>
      </c>
      <c r="E4" s="137"/>
      <c r="F4" s="136" t="str">
        <f aca="false">занесвынес!C5</f>
        <v>с.Овчарное ул.Луговая 41б</v>
      </c>
      <c r="G4" s="136"/>
    </row>
    <row r="5" customFormat="false" ht="13.8" hidden="false" customHeight="false" outlineLevel="0" collapsed="false">
      <c r="A5" s="139" t="s">
        <v>307</v>
      </c>
      <c r="B5" s="187" t="n">
        <f aca="false">'Журн.расхода'!A7</f>
        <v>45477</v>
      </c>
      <c r="C5" s="171"/>
      <c r="D5" s="171"/>
      <c r="E5" s="171"/>
      <c r="F5" s="171"/>
      <c r="G5" s="172"/>
    </row>
    <row r="7" customFormat="false" ht="13.8" hidden="false" customHeight="false" outlineLevel="0" collapsed="false">
      <c r="A7" s="127" t="s">
        <v>308</v>
      </c>
      <c r="B7" s="127"/>
      <c r="C7" s="127"/>
      <c r="D7" s="127"/>
      <c r="E7" s="127"/>
      <c r="F7" s="127"/>
      <c r="G7" s="127"/>
    </row>
    <row r="9" customFormat="false" ht="13.8" hidden="false" customHeight="false" outlineLevel="0" collapsed="false">
      <c r="A9" s="142" t="s">
        <v>309</v>
      </c>
      <c r="B9" s="142"/>
    </row>
    <row r="10" customFormat="false" ht="13.8" hidden="false" customHeight="false" outlineLevel="0" collapsed="false">
      <c r="A10" s="142" t="s">
        <v>310</v>
      </c>
    </row>
    <row r="11" s="104" customFormat="true" ht="45" hidden="false" customHeight="true" outlineLevel="0" collapsed="false">
      <c r="A11" s="143" t="s">
        <v>311</v>
      </c>
      <c r="B11" s="143" t="s">
        <v>312</v>
      </c>
      <c r="C11" s="143" t="s">
        <v>313</v>
      </c>
      <c r="D11" s="143" t="s">
        <v>314</v>
      </c>
      <c r="E11" s="143" t="s">
        <v>315</v>
      </c>
      <c r="F11" s="143" t="s">
        <v>316</v>
      </c>
      <c r="G11" s="143"/>
      <c r="AMJ11" s="1"/>
    </row>
    <row r="12" customFormat="false" ht="13.8" hidden="false" customHeight="false" outlineLevel="0" collapsed="false">
      <c r="A12" s="144" t="s">
        <v>33</v>
      </c>
      <c r="B12" s="144" t="s">
        <v>33</v>
      </c>
      <c r="C12" s="144" t="s">
        <v>33</v>
      </c>
      <c r="D12" s="144" t="s">
        <v>33</v>
      </c>
      <c r="E12" s="145" t="s">
        <v>33</v>
      </c>
      <c r="F12" s="144" t="s">
        <v>33</v>
      </c>
      <c r="G12" s="144"/>
    </row>
    <row r="14" customFormat="false" ht="13.8" hidden="false" customHeight="false" outlineLevel="0" collapsed="false">
      <c r="A14" s="142" t="s">
        <v>317</v>
      </c>
      <c r="B14" s="142"/>
      <c r="C14" s="142"/>
    </row>
    <row r="15" s="104" customFormat="true" ht="39.75" hidden="false" customHeight="true" outlineLevel="0" collapsed="false">
      <c r="A15" s="146" t="s">
        <v>311</v>
      </c>
      <c r="B15" s="143" t="s">
        <v>312</v>
      </c>
      <c r="C15" s="143" t="s">
        <v>313</v>
      </c>
      <c r="D15" s="143" t="s">
        <v>314</v>
      </c>
      <c r="E15" s="143" t="s">
        <v>315</v>
      </c>
      <c r="F15" s="143" t="s">
        <v>316</v>
      </c>
      <c r="G15" s="143"/>
      <c r="AMJ15" s="1"/>
    </row>
    <row r="16" customFormat="false" ht="26.85" hidden="false" customHeight="false" outlineLevel="0" collapsed="false">
      <c r="A16" s="5" t="s">
        <v>365</v>
      </c>
      <c r="B16" s="4" t="n">
        <v>1</v>
      </c>
      <c r="C16" s="188" t="s">
        <v>367</v>
      </c>
      <c r="D16" s="4" t="s">
        <v>33</v>
      </c>
      <c r="E16" s="147" t="s">
        <v>33</v>
      </c>
      <c r="F16" s="156" t="n">
        <v>5</v>
      </c>
      <c r="G16" s="156"/>
    </row>
    <row r="18" customFormat="false" ht="13.8" hidden="false" customHeight="false" outlineLevel="0" collapsed="false">
      <c r="A18" s="148" t="s">
        <v>318</v>
      </c>
    </row>
    <row r="19" customFormat="false" ht="13.8" hidden="false" customHeight="false" outlineLevel="0" collapsed="false">
      <c r="A19" s="149" t="s">
        <v>319</v>
      </c>
      <c r="B19" s="149" t="s">
        <v>320</v>
      </c>
    </row>
    <row r="20" customFormat="false" ht="13.8" hidden="false" customHeight="false" outlineLevel="0" collapsed="false">
      <c r="A20" s="150" t="s">
        <v>321</v>
      </c>
      <c r="B20" s="150"/>
    </row>
    <row r="21" customFormat="false" ht="13.8" hidden="false" customHeight="false" outlineLevel="0" collapsed="false">
      <c r="A21" s="133" t="s">
        <v>322</v>
      </c>
      <c r="B21" s="4" t="s">
        <v>33</v>
      </c>
    </row>
    <row r="22" customFormat="false" ht="13.8" hidden="false" customHeight="false" outlineLevel="0" collapsed="false">
      <c r="A22" s="133" t="s">
        <v>323</v>
      </c>
      <c r="B22" s="4" t="str">
        <f aca="false">B21</f>
        <v>-</v>
      </c>
    </row>
    <row r="24" customFormat="false" ht="13.8" hidden="false" customHeight="false" outlineLevel="0" collapsed="false">
      <c r="A24" s="174" t="s">
        <v>324</v>
      </c>
      <c r="B24" s="171"/>
      <c r="C24" s="171"/>
      <c r="D24" s="171"/>
      <c r="E24" s="172"/>
      <c r="F24" s="151" t="s">
        <v>33</v>
      </c>
      <c r="G24" s="151"/>
    </row>
    <row r="25" customFormat="false" ht="13.8" hidden="false" customHeight="false" outlineLevel="0" collapsed="false">
      <c r="A25" s="174" t="s">
        <v>325</v>
      </c>
      <c r="B25" s="171"/>
      <c r="C25" s="171"/>
      <c r="D25" s="171"/>
      <c r="E25" s="172"/>
      <c r="F25" s="4" t="s">
        <v>33</v>
      </c>
      <c r="G25" s="4"/>
    </row>
    <row r="26" customFormat="false" ht="13.8" hidden="false" customHeight="false" outlineLevel="0" collapsed="false">
      <c r="A26" s="174" t="s">
        <v>326</v>
      </c>
      <c r="B26" s="171"/>
      <c r="C26" s="171"/>
      <c r="D26" s="171"/>
      <c r="E26" s="172"/>
      <c r="F26" s="4" t="s">
        <v>33</v>
      </c>
      <c r="G26" s="4"/>
    </row>
    <row r="27" customFormat="false" ht="13.8" hidden="false" customHeight="false" outlineLevel="0" collapsed="false">
      <c r="A27" s="174" t="s">
        <v>327</v>
      </c>
      <c r="B27" s="171"/>
      <c r="C27" s="171"/>
      <c r="D27" s="171"/>
      <c r="E27" s="172"/>
      <c r="F27" s="4" t="n">
        <f aca="false">F16</f>
        <v>5</v>
      </c>
      <c r="G27" s="4"/>
    </row>
    <row r="28" customFormat="false" ht="13.8" hidden="false" customHeight="false" outlineLevel="0" collapsed="false">
      <c r="A28" s="148" t="s">
        <v>328</v>
      </c>
    </row>
    <row r="29" customFormat="false" ht="13.8" hidden="false" customHeight="false" outlineLevel="0" collapsed="false">
      <c r="A29" s="129" t="s">
        <v>368</v>
      </c>
      <c r="B29" s="171"/>
      <c r="C29" s="171"/>
      <c r="D29" s="171"/>
      <c r="E29" s="171"/>
      <c r="F29" s="171"/>
      <c r="G29" s="172"/>
    </row>
    <row r="31" customFormat="false" ht="13.8" hidden="false" customHeight="false" outlineLevel="0" collapsed="false">
      <c r="A31" s="142" t="s">
        <v>330</v>
      </c>
    </row>
    <row r="32" customFormat="false" ht="45" hidden="false" customHeight="true" outlineLevel="0" collapsed="false">
      <c r="A32" s="146" t="s">
        <v>311</v>
      </c>
      <c r="B32" s="143" t="s">
        <v>312</v>
      </c>
      <c r="C32" s="143" t="s">
        <v>313</v>
      </c>
      <c r="D32" s="143" t="s">
        <v>314</v>
      </c>
      <c r="E32" s="143" t="s">
        <v>315</v>
      </c>
      <c r="F32" s="143" t="s">
        <v>316</v>
      </c>
      <c r="G32" s="143"/>
    </row>
    <row r="33" customFormat="false" ht="13.8" hidden="false" customHeight="false" outlineLevel="0" collapsed="false">
      <c r="A33" s="144" t="s">
        <v>33</v>
      </c>
      <c r="B33" s="144" t="s">
        <v>33</v>
      </c>
      <c r="C33" s="144" t="s">
        <v>33</v>
      </c>
      <c r="D33" s="144" t="s">
        <v>33</v>
      </c>
      <c r="E33" s="145" t="s">
        <v>33</v>
      </c>
      <c r="F33" s="144" t="s">
        <v>33</v>
      </c>
      <c r="G33" s="144"/>
    </row>
    <row r="35" customFormat="false" ht="13.8" hidden="false" customHeight="false" outlineLevel="0" collapsed="false">
      <c r="A35" s="148" t="s">
        <v>318</v>
      </c>
    </row>
    <row r="36" customFormat="false" ht="13.8" hidden="false" customHeight="false" outlineLevel="0" collapsed="false">
      <c r="A36" s="149" t="s">
        <v>319</v>
      </c>
      <c r="B36" s="149" t="s">
        <v>320</v>
      </c>
    </row>
    <row r="37" customFormat="false" ht="13.8" hidden="false" customHeight="false" outlineLevel="0" collapsed="false">
      <c r="A37" s="133" t="s">
        <v>331</v>
      </c>
      <c r="B37" s="133"/>
    </row>
    <row r="38" customFormat="false" ht="13.8" hidden="false" customHeight="false" outlineLevel="0" collapsed="false">
      <c r="A38" s="133" t="s">
        <v>332</v>
      </c>
      <c r="B38" s="4" t="s">
        <v>33</v>
      </c>
    </row>
    <row r="39" s="104" customFormat="true" ht="13.8" hidden="false" customHeight="false" outlineLevel="0" collapsed="false">
      <c r="A39" s="133" t="s">
        <v>333</v>
      </c>
      <c r="B39" s="4" t="s">
        <v>33</v>
      </c>
      <c r="AMJ39" s="1"/>
    </row>
    <row r="40" customFormat="false" ht="13.8" hidden="false" customHeight="false" outlineLevel="0" collapsed="false">
      <c r="A40" s="133" t="s">
        <v>334</v>
      </c>
      <c r="B40" s="4" t="s">
        <v>33</v>
      </c>
      <c r="C40" s="70"/>
      <c r="D40" s="70"/>
      <c r="E40" s="70"/>
      <c r="F40" s="70"/>
    </row>
    <row r="41" customFormat="false" ht="13.8" hidden="false" customHeight="false" outlineLevel="0" collapsed="false">
      <c r="A41" s="133" t="s">
        <v>323</v>
      </c>
      <c r="B41" s="4" t="s">
        <v>33</v>
      </c>
      <c r="C41" s="70"/>
      <c r="D41" s="70"/>
      <c r="E41" s="70"/>
      <c r="F41" s="70"/>
    </row>
    <row r="42" customFormat="false" ht="13.8" hidden="false" customHeight="false" outlineLevel="0" collapsed="false">
      <c r="A42" s="171"/>
      <c r="B42" s="175"/>
      <c r="C42" s="70"/>
      <c r="D42" s="70"/>
      <c r="E42" s="70"/>
      <c r="F42" s="70"/>
    </row>
    <row r="43" customFormat="false" ht="13.8" hidden="false" customHeight="false" outlineLevel="0" collapsed="false">
      <c r="A43" s="154" t="s">
        <v>33</v>
      </c>
      <c r="B43" s="175"/>
      <c r="C43" s="175"/>
      <c r="D43" s="175"/>
      <c r="E43" s="175"/>
      <c r="F43" s="175"/>
      <c r="G43" s="172"/>
    </row>
    <row r="44" customFormat="false" ht="13.8" hidden="false" customHeight="false" outlineLevel="0" collapsed="false">
      <c r="A44" s="70"/>
      <c r="B44" s="70"/>
      <c r="C44" s="70"/>
      <c r="D44" s="70"/>
      <c r="E44" s="70"/>
      <c r="F44" s="70"/>
    </row>
    <row r="45" customFormat="false" ht="13.8" hidden="false" customHeight="false" outlineLevel="0" collapsed="false">
      <c r="A45" s="148" t="s">
        <v>328</v>
      </c>
    </row>
    <row r="46" customFormat="false" ht="13.8" hidden="false" customHeight="false" outlineLevel="0" collapsed="false">
      <c r="A46" s="129" t="s">
        <v>329</v>
      </c>
      <c r="B46" s="171"/>
      <c r="C46" s="171"/>
      <c r="D46" s="171"/>
      <c r="E46" s="171"/>
      <c r="F46" s="171"/>
      <c r="G46" s="172"/>
    </row>
    <row r="48" customFormat="false" ht="13.8" hidden="false" customHeight="false" outlineLevel="0" collapsed="false">
      <c r="A48" s="142" t="s">
        <v>335</v>
      </c>
    </row>
    <row r="49" customFormat="false" ht="26.85" hidden="false" customHeight="false" outlineLevel="0" collapsed="false">
      <c r="A49" s="149" t="s">
        <v>336</v>
      </c>
      <c r="B49" s="149" t="s">
        <v>337</v>
      </c>
      <c r="C49" s="149" t="s">
        <v>338</v>
      </c>
      <c r="D49" s="149" t="s">
        <v>339</v>
      </c>
      <c r="E49" s="149" t="s">
        <v>340</v>
      </c>
      <c r="F49" s="149" t="s">
        <v>341</v>
      </c>
      <c r="G49" s="143" t="s">
        <v>342</v>
      </c>
    </row>
    <row r="50" customFormat="false" ht="13.8" hidden="false" customHeight="false" outlineLevel="0" collapsed="false">
      <c r="A50" s="4" t="s">
        <v>33</v>
      </c>
      <c r="B50" s="4" t="s">
        <v>33</v>
      </c>
      <c r="C50" s="4" t="s">
        <v>33</v>
      </c>
      <c r="D50" s="4" t="s">
        <v>33</v>
      </c>
      <c r="E50" s="4" t="s">
        <v>33</v>
      </c>
      <c r="F50" s="4" t="s">
        <v>33</v>
      </c>
      <c r="G50" s="4" t="s">
        <v>33</v>
      </c>
    </row>
    <row r="51" customFormat="false" ht="13.8" hidden="false" customHeight="false" outlineLevel="0" collapsed="false">
      <c r="A51" s="70"/>
      <c r="B51" s="70"/>
      <c r="C51" s="70"/>
      <c r="D51" s="70"/>
      <c r="E51" s="70"/>
      <c r="F51" s="70"/>
      <c r="G51" s="70"/>
    </row>
    <row r="52" customFormat="false" ht="13.8" hidden="false" customHeight="false" outlineLevel="0" collapsed="false">
      <c r="A52" s="148" t="s">
        <v>318</v>
      </c>
      <c r="C52" s="70"/>
      <c r="D52" s="70"/>
      <c r="E52" s="70"/>
      <c r="F52" s="70"/>
      <c r="G52" s="70"/>
    </row>
    <row r="53" customFormat="false" ht="13.8" hidden="false" customHeight="false" outlineLevel="0" collapsed="false">
      <c r="A53" s="149" t="s">
        <v>319</v>
      </c>
      <c r="B53" s="149" t="s">
        <v>320</v>
      </c>
    </row>
    <row r="54" customFormat="false" ht="13.8" hidden="false" customHeight="false" outlineLevel="0" collapsed="false">
      <c r="A54" s="129" t="s">
        <v>344</v>
      </c>
      <c r="B54" s="172"/>
    </row>
    <row r="55" customFormat="false" ht="13.8" hidden="false" customHeight="false" outlineLevel="0" collapsed="false">
      <c r="A55" s="133" t="s">
        <v>337</v>
      </c>
      <c r="B55" s="4" t="s">
        <v>33</v>
      </c>
    </row>
    <row r="56" customFormat="false" ht="13.8" hidden="false" customHeight="false" outlineLevel="0" collapsed="false">
      <c r="A56" s="133" t="s">
        <v>338</v>
      </c>
      <c r="B56" s="4" t="s">
        <v>33</v>
      </c>
    </row>
    <row r="57" customFormat="false" ht="13.8" hidden="false" customHeight="false" outlineLevel="0" collapsed="false">
      <c r="A57" s="133" t="str">
        <f aca="false">D49</f>
        <v>Златоглазка</v>
      </c>
      <c r="B57" s="4" t="s">
        <v>33</v>
      </c>
    </row>
    <row r="58" customFormat="false" ht="13.8" hidden="false" customHeight="false" outlineLevel="0" collapsed="false">
      <c r="A58" s="133" t="str">
        <f aca="false">E49</f>
        <v>Комары</v>
      </c>
      <c r="B58" s="4" t="s">
        <v>33</v>
      </c>
    </row>
    <row r="59" customFormat="false" ht="13.8" hidden="false" customHeight="false" outlineLevel="0" collapsed="false">
      <c r="A59" s="133" t="str">
        <f aca="false">F49</f>
        <v>Осы</v>
      </c>
      <c r="B59" s="4" t="s">
        <v>33</v>
      </c>
    </row>
    <row r="60" customFormat="false" ht="13.8" hidden="false" customHeight="false" outlineLevel="0" collapsed="false">
      <c r="A60" s="133" t="str">
        <f aca="false">G49</f>
        <v>Пищевая моль</v>
      </c>
      <c r="B60" s="4" t="s">
        <v>33</v>
      </c>
    </row>
    <row r="62" customFormat="false" ht="13.8" hidden="false" customHeight="false" outlineLevel="0" collapsed="false">
      <c r="A62" s="154" t="s">
        <v>33</v>
      </c>
      <c r="B62" s="175"/>
      <c r="C62" s="175"/>
      <c r="D62" s="175"/>
      <c r="E62" s="175"/>
      <c r="F62" s="175"/>
      <c r="G62" s="172"/>
    </row>
    <row r="63" customFormat="false" ht="13.8" hidden="false" customHeight="false" outlineLevel="0" collapsed="false">
      <c r="A63" s="70"/>
      <c r="B63" s="70"/>
      <c r="C63" s="70"/>
      <c r="D63" s="70"/>
      <c r="E63" s="70"/>
      <c r="F63" s="70"/>
    </row>
    <row r="64" customFormat="false" ht="13.8" hidden="false" customHeight="false" outlineLevel="0" collapsed="false">
      <c r="A64" s="148" t="s">
        <v>328</v>
      </c>
    </row>
    <row r="65" customFormat="false" ht="13.8" hidden="false" customHeight="false" outlineLevel="0" collapsed="false">
      <c r="A65" s="129" t="s">
        <v>329</v>
      </c>
      <c r="B65" s="171"/>
      <c r="C65" s="171"/>
      <c r="D65" s="171"/>
      <c r="E65" s="171"/>
      <c r="F65" s="171"/>
      <c r="G65" s="172"/>
    </row>
    <row r="67" s="104" customFormat="true" ht="19.9" hidden="false" customHeight="true" outlineLevel="0" collapsed="false">
      <c r="A67" s="142" t="s">
        <v>346</v>
      </c>
      <c r="AMJ67" s="1"/>
    </row>
    <row r="68" s="104" customFormat="true" ht="43.75" hidden="false" customHeight="true" outlineLevel="0" collapsed="false">
      <c r="A68" s="143" t="s">
        <v>347</v>
      </c>
      <c r="B68" s="143"/>
      <c r="C68" s="143" t="s">
        <v>348</v>
      </c>
      <c r="D68" s="143" t="s">
        <v>47</v>
      </c>
      <c r="E68" s="143" t="s">
        <v>349</v>
      </c>
      <c r="F68" s="143"/>
      <c r="G68" s="143" t="s">
        <v>350</v>
      </c>
      <c r="AMJ68" s="1"/>
    </row>
    <row r="69" s="104" customFormat="true" ht="20.25" hidden="false" customHeight="true" outlineLevel="0" collapsed="false">
      <c r="A69" s="6" t="s">
        <v>351</v>
      </c>
      <c r="B69" s="6"/>
      <c r="C69" s="159" t="s">
        <v>33</v>
      </c>
      <c r="D69" s="6" t="s">
        <v>33</v>
      </c>
      <c r="E69" s="6" t="s">
        <v>33</v>
      </c>
      <c r="F69" s="6"/>
      <c r="G69" s="4" t="s">
        <v>33</v>
      </c>
      <c r="AMJ69" s="1"/>
    </row>
    <row r="70" s="104" customFormat="true" ht="25.5" hidden="false" customHeight="true" outlineLevel="0" collapsed="false">
      <c r="A70" s="6"/>
      <c r="B70" s="6"/>
      <c r="C70" s="160" t="s">
        <v>33</v>
      </c>
      <c r="D70" s="6"/>
      <c r="E70" s="6"/>
      <c r="F70" s="6"/>
      <c r="G70" s="4"/>
      <c r="AMJ70" s="1"/>
    </row>
    <row r="71" s="104" customFormat="true" ht="24.75" hidden="false" customHeight="true" outlineLevel="0" collapsed="false">
      <c r="A71" s="2" t="s">
        <v>352</v>
      </c>
      <c r="B71" s="2"/>
      <c r="C71" s="22" t="s">
        <v>36</v>
      </c>
      <c r="D71" s="161" t="str">
        <f aca="false">'Журн.расхода'!B7</f>
        <v>Ратобор-брикет от грызунов </v>
      </c>
      <c r="E71" s="6" t="str">
        <f aca="false">журнал!F10</f>
        <v>Бродифакум 0,005%</v>
      </c>
      <c r="F71" s="6"/>
      <c r="G71" s="20" t="n">
        <f aca="false">SUM(71)*0.04</f>
        <v>2.84</v>
      </c>
      <c r="AMJ71" s="1"/>
    </row>
    <row r="72" s="104" customFormat="true" ht="25.5" hidden="false" customHeight="true" outlineLevel="0" collapsed="false">
      <c r="A72" s="2"/>
      <c r="B72" s="2"/>
      <c r="C72" s="177" t="str">
        <f aca="false">журнал!H9</f>
        <v>1 контур защиты</v>
      </c>
      <c r="D72" s="161"/>
      <c r="E72" s="6"/>
      <c r="F72" s="6"/>
      <c r="G72" s="20"/>
      <c r="AMJ72" s="1"/>
    </row>
    <row r="73" s="104" customFormat="true" ht="27" hidden="false" customHeight="true" outlineLevel="0" collapsed="false">
      <c r="A73" s="2" t="s">
        <v>345</v>
      </c>
      <c r="B73" s="2"/>
      <c r="C73" s="163" t="s">
        <v>33</v>
      </c>
      <c r="D73" s="5" t="s">
        <v>33</v>
      </c>
      <c r="E73" s="6" t="s">
        <v>33</v>
      </c>
      <c r="F73" s="6"/>
      <c r="G73" s="5" t="s">
        <v>33</v>
      </c>
      <c r="AMJ73" s="1"/>
    </row>
    <row r="74" s="104" customFormat="true" ht="11.25" hidden="false" customHeight="true" outlineLevel="0" collapsed="false">
      <c r="A74" s="178"/>
      <c r="B74" s="178"/>
      <c r="C74" s="179"/>
      <c r="D74" s="179"/>
      <c r="E74" s="179"/>
      <c r="F74" s="179"/>
      <c r="G74" s="179"/>
      <c r="AMJ74" s="1"/>
    </row>
    <row r="75" customFormat="false" ht="13.8" hidden="false" customHeight="false" outlineLevel="0" collapsed="false">
      <c r="A75" s="142" t="s">
        <v>354</v>
      </c>
      <c r="B75" s="166"/>
    </row>
    <row r="76" customFormat="false" ht="13.8" hidden="false" customHeight="false" outlineLevel="0" collapsed="false">
      <c r="A76" s="180" t="s">
        <v>355</v>
      </c>
      <c r="B76" s="171"/>
      <c r="C76" s="171"/>
      <c r="D76" s="171"/>
      <c r="E76" s="172"/>
      <c r="F76" s="156" t="s">
        <v>33</v>
      </c>
      <c r="G76" s="156"/>
    </row>
    <row r="77" customFormat="false" ht="13.8" hidden="false" customHeight="false" outlineLevel="0" collapsed="false">
      <c r="A77" s="180" t="s">
        <v>356</v>
      </c>
      <c r="B77" s="171"/>
      <c r="C77" s="171"/>
      <c r="D77" s="171"/>
      <c r="E77" s="172"/>
      <c r="F77" s="156" t="str">
        <f aca="false">F76</f>
        <v>-</v>
      </c>
      <c r="G77" s="156"/>
    </row>
    <row r="78" customFormat="false" ht="13.8" hidden="false" customHeight="false" outlineLevel="0" collapsed="false">
      <c r="A78" s="181" t="s">
        <v>357</v>
      </c>
      <c r="B78" s="182"/>
      <c r="C78" s="182"/>
      <c r="D78" s="182"/>
      <c r="E78" s="183"/>
      <c r="F78" s="156" t="s">
        <v>33</v>
      </c>
      <c r="G78" s="156"/>
    </row>
    <row r="79" customFormat="false" ht="13.8" hidden="false" customHeight="false" outlineLevel="0" collapsed="false">
      <c r="A79" s="180" t="s">
        <v>358</v>
      </c>
      <c r="B79" s="171"/>
      <c r="C79" s="171"/>
      <c r="D79" s="171"/>
      <c r="E79" s="172"/>
      <c r="F79" s="144" t="s">
        <v>359</v>
      </c>
      <c r="G79" s="144"/>
    </row>
    <row r="81" customFormat="false" ht="13.8" hidden="false" customHeight="false" outlineLevel="0" collapsed="false">
      <c r="A81" s="142" t="s">
        <v>360</v>
      </c>
    </row>
    <row r="82" customFormat="false" ht="26.85" hidden="false" customHeight="true" outlineLevel="0" collapsed="false">
      <c r="A82" s="13" t="s">
        <v>361</v>
      </c>
      <c r="B82" s="13"/>
      <c r="C82" s="13"/>
      <c r="D82" s="13"/>
      <c r="E82" s="13"/>
      <c r="F82" s="13"/>
      <c r="G82" s="13"/>
    </row>
    <row r="83" customFormat="false" ht="14.25" hidden="false" customHeight="true" outlineLevel="0" collapsed="false">
      <c r="A83" s="99" t="s">
        <v>362</v>
      </c>
      <c r="B83" s="184"/>
      <c r="C83" s="184"/>
      <c r="D83" s="184" t="s">
        <v>363</v>
      </c>
      <c r="E83" s="184"/>
      <c r="F83" s="184"/>
      <c r="G83" s="184"/>
    </row>
    <row r="84" customFormat="false" ht="27" hidden="false" customHeight="true" outlineLevel="0" collapsed="false">
      <c r="A84" s="99"/>
      <c r="B84" s="99"/>
      <c r="C84" s="184"/>
      <c r="D84" s="184"/>
      <c r="E84" s="184"/>
      <c r="F84" s="184"/>
      <c r="G84" s="184"/>
    </row>
  </sheetData>
  <mergeCells count="42">
    <mergeCell ref="A1:G1"/>
    <mergeCell ref="A2:B2"/>
    <mergeCell ref="C2:D2"/>
    <mergeCell ref="B3:C3"/>
    <mergeCell ref="D3:E3"/>
    <mergeCell ref="F3:G3"/>
    <mergeCell ref="B4:C4"/>
    <mergeCell ref="D4:E4"/>
    <mergeCell ref="F4:G4"/>
    <mergeCell ref="A7:G7"/>
    <mergeCell ref="F11:G11"/>
    <mergeCell ref="F12:G12"/>
    <mergeCell ref="F15:G15"/>
    <mergeCell ref="F16:G16"/>
    <mergeCell ref="A20:B20"/>
    <mergeCell ref="F24:G24"/>
    <mergeCell ref="F25:G25"/>
    <mergeCell ref="F26:G26"/>
    <mergeCell ref="F27:G27"/>
    <mergeCell ref="F32:G32"/>
    <mergeCell ref="F33:G33"/>
    <mergeCell ref="A68:B68"/>
    <mergeCell ref="E68:F68"/>
    <mergeCell ref="A69:B70"/>
    <mergeCell ref="D69:D70"/>
    <mergeCell ref="E69:F70"/>
    <mergeCell ref="G69:G70"/>
    <mergeCell ref="A71:B72"/>
    <mergeCell ref="D71:D72"/>
    <mergeCell ref="E71:F72"/>
    <mergeCell ref="G71:G72"/>
    <mergeCell ref="A73:B73"/>
    <mergeCell ref="E73:F73"/>
    <mergeCell ref="F76:G76"/>
    <mergeCell ref="F77:G77"/>
    <mergeCell ref="F78:G78"/>
    <mergeCell ref="F79:G79"/>
    <mergeCell ref="A82:G82"/>
    <mergeCell ref="A83:A84"/>
    <mergeCell ref="B83:C84"/>
    <mergeCell ref="D83:E84"/>
    <mergeCell ref="F83:G84"/>
  </mergeCells>
  <printOptions headings="false" gridLines="false" gridLinesSet="true" horizontalCentered="false" verticalCentered="false"/>
  <pageMargins left="0.25" right="0.25" top="0.75" bottom="0.583333333333333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46" man="true" max="16383" min="0"/>
  </rowBreak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89"/>
  <sheetViews>
    <sheetView showFormulas="false" showGridLines="true" showRowColHeaders="true" showZeros="true" rightToLeft="false" tabSelected="false" showOutlineSymbols="true" defaultGridColor="true" view="pageBreakPreview" topLeftCell="F1" colorId="64" zoomScale="100" zoomScaleNormal="100" zoomScalePageLayoutView="100" workbookViewId="0">
      <selection pane="topLeft" activeCell="F18" activeCellId="0" sqref="F18"/>
    </sheetView>
  </sheetViews>
  <sheetFormatPr defaultColWidth="10.2578125" defaultRowHeight="12.8" zeroHeight="false" outlineLevelRow="0" outlineLevelCol="0"/>
  <cols>
    <col collapsed="false" customWidth="true" hidden="false" outlineLevel="0" max="1" min="1" style="1" width="22.6"/>
    <col collapsed="false" customWidth="true" hidden="false" outlineLevel="0" max="2" min="2" style="1" width="25.54"/>
    <col collapsed="false" customWidth="true" hidden="false" outlineLevel="0" max="3" min="3" style="1" width="18.57"/>
    <col collapsed="false" customWidth="true" hidden="false" outlineLevel="0" max="4" min="4" style="1" width="16.47"/>
    <col collapsed="false" customWidth="true" hidden="false" outlineLevel="0" max="5" min="5" style="1" width="25.33"/>
    <col collapsed="false" customWidth="true" hidden="false" outlineLevel="0" max="7" min="7" style="1" width="17.31"/>
  </cols>
  <sheetData>
    <row r="1" customFormat="false" ht="13.8" hidden="false" customHeight="false" outlineLevel="0" collapsed="false">
      <c r="A1" s="127" t="str">
        <f aca="false">'Журн.расхода'!A1</f>
        <v>ООО Альфадез</v>
      </c>
      <c r="B1" s="127"/>
      <c r="C1" s="127"/>
      <c r="D1" s="127"/>
      <c r="E1" s="127"/>
      <c r="F1" s="127"/>
      <c r="G1" s="127"/>
    </row>
    <row r="2" customFormat="false" ht="13.8" hidden="false" customHeight="false" outlineLevel="0" collapsed="false">
      <c r="A2" s="128" t="str">
        <f aca="false">'Журн.расхода'!A2</f>
        <v>Контактный телефон</v>
      </c>
      <c r="B2" s="128"/>
      <c r="C2" s="170" t="n">
        <f aca="false">'Журн.расхода'!C2</f>
        <v>89379676209</v>
      </c>
      <c r="D2" s="170"/>
      <c r="E2" s="171"/>
      <c r="F2" s="171"/>
      <c r="G2" s="172"/>
    </row>
    <row r="3" customFormat="false" ht="13.8" hidden="false" customHeight="false" outlineLevel="0" collapsed="false">
      <c r="A3" s="132" t="s">
        <v>303</v>
      </c>
      <c r="B3" s="133" t="s">
        <v>304</v>
      </c>
      <c r="C3" s="133"/>
      <c r="D3" s="134" t="str">
        <f aca="false">'Журн.расхода'!A4</f>
        <v>Наименование обьекта</v>
      </c>
      <c r="E3" s="134"/>
      <c r="F3" s="135" t="str">
        <f aca="false">'Журн.расхода'!C4</f>
        <v>ОСП ЗГПИ</v>
      </c>
      <c r="G3" s="135"/>
    </row>
    <row r="4" customFormat="false" ht="13.8" hidden="false" customHeight="false" outlineLevel="0" collapsed="false">
      <c r="A4" s="132" t="s">
        <v>306</v>
      </c>
      <c r="B4" s="136" t="str">
        <f aca="false">'1 контур(1)'!B4</f>
        <v>Авдеенко И.А.</v>
      </c>
      <c r="C4" s="136"/>
      <c r="D4" s="137" t="str">
        <f aca="false">'1 контур(1)'!D4</f>
        <v>Адрес проведения работ</v>
      </c>
      <c r="E4" s="137"/>
      <c r="F4" s="136" t="str">
        <f aca="false">'1 контур(1)'!F4</f>
        <v>с.Овчарное ул.Луговая 41б</v>
      </c>
      <c r="G4" s="136"/>
    </row>
    <row r="5" customFormat="false" ht="13.8" hidden="false" customHeight="false" outlineLevel="0" collapsed="false">
      <c r="A5" s="139" t="s">
        <v>307</v>
      </c>
      <c r="B5" s="187" t="n">
        <f aca="false">'Журн.расхода'!A10</f>
        <v>45485</v>
      </c>
      <c r="C5" s="171"/>
      <c r="D5" s="171"/>
      <c r="E5" s="171"/>
      <c r="F5" s="171"/>
      <c r="G5" s="172"/>
    </row>
    <row r="6" customFormat="false" ht="13.8" hidden="false" customHeight="false" outlineLevel="0" collapsed="false"/>
    <row r="7" customFormat="false" ht="13.8" hidden="false" customHeight="false" outlineLevel="0" collapsed="false">
      <c r="A7" s="127" t="s">
        <v>308</v>
      </c>
      <c r="B7" s="127"/>
      <c r="C7" s="127"/>
      <c r="D7" s="127"/>
      <c r="E7" s="127"/>
      <c r="F7" s="127"/>
      <c r="G7" s="127"/>
    </row>
    <row r="8" customFormat="false" ht="13.8" hidden="false" customHeight="false" outlineLevel="0" collapsed="false"/>
    <row r="9" customFormat="false" ht="13.8" hidden="false" customHeight="false" outlineLevel="0" collapsed="false">
      <c r="A9" s="142" t="s">
        <v>309</v>
      </c>
      <c r="B9" s="142"/>
    </row>
    <row r="10" customFormat="false" ht="13.8" hidden="false" customHeight="false" outlineLevel="0" collapsed="false">
      <c r="A10" s="142" t="s">
        <v>310</v>
      </c>
    </row>
    <row r="11" customFormat="false" ht="50.95" hidden="false" customHeight="true" outlineLevel="0" collapsed="false">
      <c r="A11" s="143" t="s">
        <v>311</v>
      </c>
      <c r="B11" s="143" t="s">
        <v>312</v>
      </c>
      <c r="C11" s="143" t="s">
        <v>313</v>
      </c>
      <c r="D11" s="143" t="s">
        <v>314</v>
      </c>
      <c r="E11" s="143" t="s">
        <v>315</v>
      </c>
      <c r="F11" s="143" t="s">
        <v>316</v>
      </c>
      <c r="G11" s="143"/>
    </row>
    <row r="12" customFormat="false" ht="13.8" hidden="false" customHeight="false" outlineLevel="0" collapsed="false">
      <c r="A12" s="144" t="s">
        <v>33</v>
      </c>
      <c r="B12" s="144" t="s">
        <v>33</v>
      </c>
      <c r="C12" s="144" t="s">
        <v>33</v>
      </c>
      <c r="D12" s="144" t="s">
        <v>33</v>
      </c>
      <c r="E12" s="145" t="s">
        <v>33</v>
      </c>
      <c r="F12" s="144" t="s">
        <v>33</v>
      </c>
      <c r="G12" s="144"/>
    </row>
    <row r="13" customFormat="false" ht="13.8" hidden="false" customHeight="false" outlineLevel="0" collapsed="false"/>
    <row r="14" customFormat="false" ht="13.8" hidden="false" customHeight="false" outlineLevel="0" collapsed="false"/>
    <row r="15" customFormat="false" ht="13.8" hidden="false" customHeight="false" outlineLevel="0" collapsed="false">
      <c r="A15" s="142" t="s">
        <v>317</v>
      </c>
      <c r="B15" s="142"/>
      <c r="C15" s="142"/>
    </row>
    <row r="16" customFormat="false" ht="50.95" hidden="false" customHeight="true" outlineLevel="0" collapsed="false">
      <c r="A16" s="146" t="s">
        <v>311</v>
      </c>
      <c r="B16" s="143" t="s">
        <v>312</v>
      </c>
      <c r="C16" s="143" t="s">
        <v>313</v>
      </c>
      <c r="D16" s="143" t="s">
        <v>314</v>
      </c>
      <c r="E16" s="143" t="s">
        <v>315</v>
      </c>
      <c r="F16" s="143" t="s">
        <v>316</v>
      </c>
      <c r="G16" s="143"/>
    </row>
    <row r="17" customFormat="false" ht="14.15" hidden="false" customHeight="false" outlineLevel="0" collapsed="false">
      <c r="A17" s="5" t="s">
        <v>365</v>
      </c>
      <c r="B17" s="4" t="n">
        <v>1</v>
      </c>
      <c r="C17" s="188" t="s">
        <v>369</v>
      </c>
      <c r="D17" s="4" t="s">
        <v>33</v>
      </c>
      <c r="E17" s="147" t="s">
        <v>33</v>
      </c>
      <c r="F17" s="156" t="n">
        <v>3</v>
      </c>
      <c r="G17" s="156"/>
    </row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>
      <c r="A20" s="148" t="s">
        <v>318</v>
      </c>
    </row>
    <row r="21" customFormat="false" ht="13.8" hidden="false" customHeight="false" outlineLevel="0" collapsed="false">
      <c r="A21" s="149" t="s">
        <v>319</v>
      </c>
      <c r="B21" s="149" t="s">
        <v>320</v>
      </c>
    </row>
    <row r="22" customFormat="false" ht="13.8" hidden="false" customHeight="false" outlineLevel="0" collapsed="false">
      <c r="A22" s="150" t="s">
        <v>321</v>
      </c>
      <c r="B22" s="150"/>
    </row>
    <row r="23" customFormat="false" ht="13.8" hidden="false" customHeight="false" outlineLevel="0" collapsed="false">
      <c r="A23" s="133" t="s">
        <v>322</v>
      </c>
      <c r="B23" s="4" t="s">
        <v>33</v>
      </c>
    </row>
    <row r="24" customFormat="false" ht="13.8" hidden="false" customHeight="false" outlineLevel="0" collapsed="false">
      <c r="A24" s="133" t="s">
        <v>323</v>
      </c>
      <c r="B24" s="4" t="str">
        <f aca="false">B23</f>
        <v>-</v>
      </c>
    </row>
    <row r="25" customFormat="false" ht="13.8" hidden="false" customHeight="false" outlineLevel="0" collapsed="false"/>
    <row r="26" customFormat="false" ht="13.8" hidden="false" customHeight="false" outlineLevel="0" collapsed="false">
      <c r="A26" s="174" t="s">
        <v>324</v>
      </c>
      <c r="B26" s="171"/>
      <c r="C26" s="171"/>
      <c r="D26" s="171"/>
      <c r="E26" s="172"/>
      <c r="F26" s="151" t="s">
        <v>33</v>
      </c>
      <c r="G26" s="151"/>
    </row>
    <row r="27" customFormat="false" ht="13.8" hidden="false" customHeight="false" outlineLevel="0" collapsed="false">
      <c r="A27" s="174" t="s">
        <v>325</v>
      </c>
      <c r="B27" s="171"/>
      <c r="C27" s="171"/>
      <c r="D27" s="171"/>
      <c r="E27" s="172"/>
      <c r="F27" s="4" t="s">
        <v>33</v>
      </c>
      <c r="G27" s="4"/>
    </row>
    <row r="28" customFormat="false" ht="13.8" hidden="false" customHeight="false" outlineLevel="0" collapsed="false">
      <c r="A28" s="174" t="s">
        <v>326</v>
      </c>
      <c r="B28" s="171"/>
      <c r="C28" s="171"/>
      <c r="D28" s="171"/>
      <c r="E28" s="172"/>
      <c r="F28" s="4" t="s">
        <v>33</v>
      </c>
      <c r="G28" s="4"/>
    </row>
    <row r="29" customFormat="false" ht="13.8" hidden="false" customHeight="false" outlineLevel="0" collapsed="false">
      <c r="A29" s="174" t="s">
        <v>327</v>
      </c>
      <c r="B29" s="171"/>
      <c r="C29" s="171"/>
      <c r="D29" s="171"/>
      <c r="E29" s="172"/>
      <c r="F29" s="4" t="n">
        <f aca="false">F17</f>
        <v>3</v>
      </c>
      <c r="G29" s="4"/>
    </row>
    <row r="30" customFormat="false" ht="13.8" hidden="false" customHeight="false" outlineLevel="0" collapsed="false">
      <c r="A30" s="148" t="s">
        <v>328</v>
      </c>
    </row>
    <row r="31" customFormat="false" ht="13.8" hidden="false" customHeight="false" outlineLevel="0" collapsed="false">
      <c r="A31" s="129" t="s">
        <v>368</v>
      </c>
      <c r="B31" s="171"/>
      <c r="C31" s="171"/>
      <c r="D31" s="171"/>
      <c r="E31" s="171"/>
      <c r="F31" s="171"/>
      <c r="G31" s="172"/>
    </row>
    <row r="32" customFormat="false" ht="13.8" hidden="false" customHeight="false" outlineLevel="0" collapsed="false"/>
    <row r="33" customFormat="false" ht="13.8" hidden="false" customHeight="false" outlineLevel="0" collapsed="false"/>
    <row r="34" customFormat="false" ht="13.8" hidden="false" customHeight="false" outlineLevel="0" collapsed="false">
      <c r="A34" s="142" t="s">
        <v>330</v>
      </c>
    </row>
    <row r="35" customFormat="false" ht="50.95" hidden="false" customHeight="true" outlineLevel="0" collapsed="false">
      <c r="A35" s="146" t="s">
        <v>311</v>
      </c>
      <c r="B35" s="143" t="s">
        <v>312</v>
      </c>
      <c r="C35" s="143" t="s">
        <v>313</v>
      </c>
      <c r="D35" s="143" t="s">
        <v>314</v>
      </c>
      <c r="E35" s="143" t="s">
        <v>315</v>
      </c>
      <c r="F35" s="143" t="s">
        <v>316</v>
      </c>
      <c r="G35" s="143"/>
    </row>
    <row r="36" customFormat="false" ht="13.8" hidden="false" customHeight="false" outlineLevel="0" collapsed="false">
      <c r="A36" s="144" t="s">
        <v>33</v>
      </c>
      <c r="B36" s="144" t="s">
        <v>33</v>
      </c>
      <c r="C36" s="144" t="s">
        <v>33</v>
      </c>
      <c r="D36" s="144" t="s">
        <v>33</v>
      </c>
      <c r="E36" s="145" t="s">
        <v>33</v>
      </c>
      <c r="F36" s="144" t="s">
        <v>33</v>
      </c>
      <c r="G36" s="144"/>
    </row>
    <row r="37" customFormat="false" ht="13.8" hidden="false" customHeight="false" outlineLevel="0" collapsed="false"/>
    <row r="38" customFormat="false" ht="13.8" hidden="false" customHeight="false" outlineLevel="0" collapsed="false"/>
    <row r="39" customFormat="false" ht="13.8" hidden="false" customHeight="false" outlineLevel="0" collapsed="false">
      <c r="A39" s="148" t="s">
        <v>318</v>
      </c>
    </row>
    <row r="40" customFormat="false" ht="13.8" hidden="false" customHeight="false" outlineLevel="0" collapsed="false">
      <c r="A40" s="149" t="s">
        <v>319</v>
      </c>
      <c r="B40" s="149" t="s">
        <v>320</v>
      </c>
    </row>
    <row r="41" customFormat="false" ht="13.8" hidden="false" customHeight="false" outlineLevel="0" collapsed="false">
      <c r="A41" s="133" t="s">
        <v>331</v>
      </c>
      <c r="B41" s="133"/>
    </row>
    <row r="42" customFormat="false" ht="13.8" hidden="false" customHeight="false" outlineLevel="0" collapsed="false">
      <c r="A42" s="133" t="s">
        <v>332</v>
      </c>
      <c r="B42" s="4" t="s">
        <v>33</v>
      </c>
    </row>
    <row r="43" customFormat="false" ht="13.8" hidden="false" customHeight="false" outlineLevel="0" collapsed="false">
      <c r="A43" s="133" t="s">
        <v>333</v>
      </c>
      <c r="B43" s="4" t="s">
        <v>33</v>
      </c>
      <c r="C43" s="104"/>
      <c r="D43" s="104"/>
      <c r="E43" s="104"/>
      <c r="F43" s="104"/>
      <c r="G43" s="104"/>
    </row>
    <row r="44" customFormat="false" ht="13.8" hidden="false" customHeight="false" outlineLevel="0" collapsed="false">
      <c r="A44" s="133" t="s">
        <v>334</v>
      </c>
      <c r="B44" s="4" t="s">
        <v>33</v>
      </c>
      <c r="C44" s="70"/>
      <c r="D44" s="70"/>
      <c r="E44" s="70"/>
      <c r="F44" s="70"/>
    </row>
    <row r="45" customFormat="false" ht="13.8" hidden="false" customHeight="false" outlineLevel="0" collapsed="false">
      <c r="A45" s="133" t="s">
        <v>323</v>
      </c>
      <c r="B45" s="4" t="s">
        <v>33</v>
      </c>
      <c r="C45" s="70"/>
      <c r="D45" s="70"/>
      <c r="E45" s="70"/>
      <c r="F45" s="70"/>
    </row>
    <row r="46" customFormat="false" ht="13.8" hidden="false" customHeight="false" outlineLevel="0" collapsed="false">
      <c r="A46" s="171"/>
      <c r="B46" s="175"/>
      <c r="C46" s="70"/>
      <c r="D46" s="70"/>
      <c r="E46" s="70"/>
      <c r="F46" s="70"/>
    </row>
    <row r="47" customFormat="false" ht="13.8" hidden="false" customHeight="false" outlineLevel="0" collapsed="false">
      <c r="A47" s="154" t="s">
        <v>33</v>
      </c>
      <c r="B47" s="175"/>
      <c r="C47" s="175"/>
      <c r="D47" s="175"/>
      <c r="E47" s="175"/>
      <c r="F47" s="175"/>
      <c r="G47" s="172"/>
    </row>
    <row r="48" customFormat="false" ht="13.8" hidden="false" customHeight="false" outlineLevel="0" collapsed="false">
      <c r="A48" s="70"/>
      <c r="B48" s="70"/>
      <c r="C48" s="70"/>
      <c r="D48" s="70"/>
      <c r="E48" s="70"/>
      <c r="F48" s="70"/>
    </row>
    <row r="49" customFormat="false" ht="13.8" hidden="false" customHeight="false" outlineLevel="0" collapsed="false">
      <c r="A49" s="70"/>
      <c r="B49" s="70"/>
      <c r="C49" s="70"/>
      <c r="D49" s="70"/>
      <c r="E49" s="70"/>
      <c r="F49" s="70"/>
    </row>
    <row r="50" customFormat="false" ht="13.8" hidden="false" customHeight="false" outlineLevel="0" collapsed="false">
      <c r="A50" s="148" t="s">
        <v>328</v>
      </c>
    </row>
    <row r="51" customFormat="false" ht="13.8" hidden="false" customHeight="false" outlineLevel="0" collapsed="false">
      <c r="A51" s="129" t="s">
        <v>329</v>
      </c>
      <c r="B51" s="171"/>
      <c r="C51" s="171"/>
      <c r="D51" s="171"/>
      <c r="E51" s="171"/>
      <c r="F51" s="171"/>
      <c r="G51" s="172"/>
    </row>
    <row r="52" customFormat="false" ht="13.8" hidden="false" customHeight="false" outlineLevel="0" collapsed="false"/>
    <row r="53" customFormat="false" ht="13.8" hidden="false" customHeight="false" outlineLevel="0" collapsed="false"/>
    <row r="54" customFormat="false" ht="13.8" hidden="false" customHeight="false" outlineLevel="0" collapsed="false">
      <c r="A54" s="142" t="s">
        <v>335</v>
      </c>
    </row>
    <row r="55" customFormat="false" ht="24.85" hidden="false" customHeight="false" outlineLevel="0" collapsed="false">
      <c r="A55" s="149" t="s">
        <v>336</v>
      </c>
      <c r="B55" s="149" t="s">
        <v>337</v>
      </c>
      <c r="C55" s="149" t="s">
        <v>338</v>
      </c>
      <c r="D55" s="149" t="s">
        <v>339</v>
      </c>
      <c r="E55" s="149" t="s">
        <v>340</v>
      </c>
      <c r="F55" s="149" t="s">
        <v>341</v>
      </c>
      <c r="G55" s="143" t="s">
        <v>342</v>
      </c>
    </row>
    <row r="56" customFormat="false" ht="13.8" hidden="false" customHeight="false" outlineLevel="0" collapsed="false">
      <c r="A56" s="4" t="s">
        <v>33</v>
      </c>
      <c r="B56" s="4" t="s">
        <v>33</v>
      </c>
      <c r="C56" s="4" t="s">
        <v>33</v>
      </c>
      <c r="D56" s="4" t="s">
        <v>33</v>
      </c>
      <c r="E56" s="4" t="s">
        <v>33</v>
      </c>
      <c r="F56" s="4" t="s">
        <v>33</v>
      </c>
      <c r="G56" s="4" t="s">
        <v>33</v>
      </c>
    </row>
    <row r="57" customFormat="false" ht="13.8" hidden="false" customHeight="false" outlineLevel="0" collapsed="false">
      <c r="A57" s="70"/>
      <c r="B57" s="70"/>
      <c r="C57" s="70"/>
      <c r="D57" s="70"/>
      <c r="E57" s="70"/>
      <c r="F57" s="70"/>
      <c r="G57" s="70"/>
    </row>
    <row r="58" customFormat="false" ht="13.8" hidden="false" customHeight="false" outlineLevel="0" collapsed="false">
      <c r="A58" s="148" t="s">
        <v>318</v>
      </c>
      <c r="C58" s="70"/>
      <c r="D58" s="70"/>
      <c r="E58" s="70"/>
      <c r="F58" s="70"/>
      <c r="G58" s="70"/>
    </row>
    <row r="59" customFormat="false" ht="13.8" hidden="false" customHeight="false" outlineLevel="0" collapsed="false">
      <c r="A59" s="149" t="s">
        <v>319</v>
      </c>
      <c r="B59" s="149" t="s">
        <v>320</v>
      </c>
    </row>
    <row r="60" customFormat="false" ht="13.8" hidden="false" customHeight="false" outlineLevel="0" collapsed="false">
      <c r="A60" s="129" t="s">
        <v>344</v>
      </c>
      <c r="B60" s="172"/>
    </row>
    <row r="61" customFormat="false" ht="13.8" hidden="false" customHeight="false" outlineLevel="0" collapsed="false">
      <c r="A61" s="133" t="s">
        <v>337</v>
      </c>
      <c r="B61" s="4" t="s">
        <v>33</v>
      </c>
    </row>
    <row r="62" customFormat="false" ht="13.8" hidden="false" customHeight="false" outlineLevel="0" collapsed="false">
      <c r="A62" s="133" t="s">
        <v>338</v>
      </c>
      <c r="B62" s="4" t="s">
        <v>33</v>
      </c>
    </row>
    <row r="63" customFormat="false" ht="13.8" hidden="false" customHeight="false" outlineLevel="0" collapsed="false">
      <c r="A63" s="133" t="str">
        <f aca="false">D55</f>
        <v>Златоглазка</v>
      </c>
      <c r="B63" s="4" t="s">
        <v>33</v>
      </c>
    </row>
    <row r="64" customFormat="false" ht="13.8" hidden="false" customHeight="false" outlineLevel="0" collapsed="false">
      <c r="A64" s="133" t="str">
        <f aca="false">E55</f>
        <v>Комары</v>
      </c>
      <c r="B64" s="4" t="s">
        <v>33</v>
      </c>
    </row>
    <row r="65" customFormat="false" ht="13.8" hidden="false" customHeight="false" outlineLevel="0" collapsed="false">
      <c r="A65" s="133" t="str">
        <f aca="false">F55</f>
        <v>Осы</v>
      </c>
      <c r="B65" s="4" t="s">
        <v>33</v>
      </c>
    </row>
    <row r="66" customFormat="false" ht="13.8" hidden="false" customHeight="false" outlineLevel="0" collapsed="false">
      <c r="A66" s="133" t="str">
        <f aca="false">G55</f>
        <v>Пищевая моль</v>
      </c>
      <c r="B66" s="4" t="s">
        <v>33</v>
      </c>
    </row>
    <row r="67" customFormat="false" ht="13.8" hidden="false" customHeight="false" outlineLevel="0" collapsed="false"/>
    <row r="68" customFormat="false" ht="13.8" hidden="false" customHeight="false" outlineLevel="0" collapsed="false">
      <c r="A68" s="154" t="s">
        <v>33</v>
      </c>
      <c r="B68" s="175"/>
      <c r="C68" s="175"/>
      <c r="D68" s="175"/>
      <c r="E68" s="175"/>
      <c r="F68" s="175"/>
      <c r="G68" s="172"/>
    </row>
    <row r="69" customFormat="false" ht="13.8" hidden="false" customHeight="false" outlineLevel="0" collapsed="false">
      <c r="A69" s="70"/>
      <c r="B69" s="70"/>
      <c r="C69" s="70"/>
      <c r="D69" s="70"/>
      <c r="E69" s="70"/>
      <c r="F69" s="70"/>
    </row>
    <row r="70" customFormat="false" ht="13.8" hidden="false" customHeight="false" outlineLevel="0" collapsed="false">
      <c r="A70" s="148" t="s">
        <v>328</v>
      </c>
    </row>
    <row r="71" customFormat="false" ht="13.8" hidden="false" customHeight="false" outlineLevel="0" collapsed="false">
      <c r="A71" s="129" t="s">
        <v>329</v>
      </c>
      <c r="B71" s="171"/>
      <c r="C71" s="171"/>
      <c r="D71" s="171"/>
      <c r="E71" s="171"/>
      <c r="F71" s="171"/>
      <c r="G71" s="172"/>
    </row>
    <row r="72" customFormat="false" ht="13.8" hidden="false" customHeight="false" outlineLevel="0" collapsed="false">
      <c r="A72" s="142" t="s">
        <v>346</v>
      </c>
      <c r="B72" s="104"/>
      <c r="C72" s="104"/>
      <c r="D72" s="104"/>
      <c r="E72" s="104"/>
      <c r="F72" s="104"/>
      <c r="G72" s="104"/>
    </row>
    <row r="73" customFormat="false" ht="50.95" hidden="false" customHeight="true" outlineLevel="0" collapsed="false">
      <c r="A73" s="143" t="s">
        <v>347</v>
      </c>
      <c r="B73" s="143"/>
      <c r="C73" s="143" t="s">
        <v>348</v>
      </c>
      <c r="D73" s="143" t="s">
        <v>47</v>
      </c>
      <c r="E73" s="143" t="s">
        <v>349</v>
      </c>
      <c r="F73" s="143"/>
      <c r="G73" s="143" t="s">
        <v>350</v>
      </c>
    </row>
    <row r="74" customFormat="false" ht="13.8" hidden="false" customHeight="true" outlineLevel="0" collapsed="false">
      <c r="A74" s="6" t="s">
        <v>351</v>
      </c>
      <c r="B74" s="6"/>
      <c r="C74" s="159" t="s">
        <v>33</v>
      </c>
      <c r="D74" s="6" t="s">
        <v>33</v>
      </c>
      <c r="E74" s="6" t="s">
        <v>33</v>
      </c>
      <c r="F74" s="6"/>
      <c r="G74" s="4" t="s">
        <v>33</v>
      </c>
    </row>
    <row r="75" customFormat="false" ht="13.8" hidden="false" customHeight="false" outlineLevel="0" collapsed="false">
      <c r="A75" s="6"/>
      <c r="B75" s="6"/>
      <c r="C75" s="160" t="s">
        <v>33</v>
      </c>
      <c r="D75" s="6"/>
      <c r="E75" s="6"/>
      <c r="F75" s="6"/>
      <c r="G75" s="4"/>
    </row>
    <row r="76" customFormat="false" ht="14.15" hidden="false" customHeight="true" outlineLevel="0" collapsed="false">
      <c r="A76" s="2" t="s">
        <v>352</v>
      </c>
      <c r="B76" s="2"/>
      <c r="C76" s="22" t="s">
        <v>36</v>
      </c>
      <c r="D76" s="161" t="str">
        <f aca="false">'Журн.расхода'!B7</f>
        <v>Ратобор-брикет от грызунов </v>
      </c>
      <c r="E76" s="6" t="str">
        <f aca="false">'Журн.расхода'!F7</f>
        <v>Бродифакум 0,005%</v>
      </c>
      <c r="F76" s="6"/>
      <c r="G76" s="20" t="n">
        <f aca="false">SUM(71)*0.04</f>
        <v>2.84</v>
      </c>
    </row>
    <row r="77" customFormat="false" ht="13.8" hidden="false" customHeight="false" outlineLevel="0" collapsed="false">
      <c r="A77" s="2"/>
      <c r="B77" s="2"/>
      <c r="C77" s="177" t="str">
        <f aca="false">'Журн.расхода'!H7</f>
        <v>1 контур защиты</v>
      </c>
      <c r="D77" s="161"/>
      <c r="E77" s="6"/>
      <c r="F77" s="6"/>
      <c r="G77" s="20"/>
    </row>
    <row r="78" customFormat="false" ht="24.85" hidden="false" customHeight="true" outlineLevel="0" collapsed="false">
      <c r="A78" s="2" t="s">
        <v>345</v>
      </c>
      <c r="B78" s="2"/>
      <c r="C78" s="163" t="s">
        <v>33</v>
      </c>
      <c r="D78" s="5" t="s">
        <v>33</v>
      </c>
      <c r="E78" s="6" t="s">
        <v>33</v>
      </c>
      <c r="F78" s="6"/>
      <c r="G78" s="5" t="s">
        <v>33</v>
      </c>
    </row>
    <row r="79" customFormat="false" ht="13.8" hidden="false" customHeight="false" outlineLevel="0" collapsed="false">
      <c r="A79" s="178"/>
      <c r="B79" s="178"/>
      <c r="C79" s="179"/>
      <c r="D79" s="179"/>
      <c r="E79" s="179"/>
      <c r="F79" s="179"/>
      <c r="G79" s="179"/>
    </row>
    <row r="80" customFormat="false" ht="13.8" hidden="false" customHeight="false" outlineLevel="0" collapsed="false">
      <c r="A80" s="142" t="s">
        <v>354</v>
      </c>
      <c r="B80" s="166"/>
    </row>
    <row r="81" customFormat="false" ht="13.8" hidden="false" customHeight="false" outlineLevel="0" collapsed="false">
      <c r="A81" s="180" t="s">
        <v>355</v>
      </c>
      <c r="B81" s="171"/>
      <c r="C81" s="171"/>
      <c r="D81" s="171"/>
      <c r="E81" s="172"/>
      <c r="F81" s="156" t="s">
        <v>33</v>
      </c>
      <c r="G81" s="156"/>
    </row>
    <row r="82" customFormat="false" ht="13.8" hidden="false" customHeight="false" outlineLevel="0" collapsed="false">
      <c r="A82" s="180" t="s">
        <v>356</v>
      </c>
      <c r="B82" s="171"/>
      <c r="C82" s="171"/>
      <c r="D82" s="171"/>
      <c r="E82" s="172"/>
      <c r="F82" s="156" t="s">
        <v>33</v>
      </c>
      <c r="G82" s="156"/>
    </row>
    <row r="83" customFormat="false" ht="13.8" hidden="false" customHeight="false" outlineLevel="0" collapsed="false">
      <c r="A83" s="181" t="s">
        <v>357</v>
      </c>
      <c r="B83" s="182"/>
      <c r="C83" s="182"/>
      <c r="D83" s="182"/>
      <c r="E83" s="183"/>
      <c r="F83" s="156" t="s">
        <v>33</v>
      </c>
      <c r="G83" s="156"/>
    </row>
    <row r="84" customFormat="false" ht="13.8" hidden="false" customHeight="false" outlineLevel="0" collapsed="false">
      <c r="A84" s="180" t="s">
        <v>358</v>
      </c>
      <c r="B84" s="171"/>
      <c r="C84" s="171"/>
      <c r="D84" s="171"/>
      <c r="E84" s="172"/>
      <c r="F84" s="144" t="s">
        <v>359</v>
      </c>
      <c r="G84" s="144"/>
    </row>
    <row r="85" customFormat="false" ht="13.8" hidden="false" customHeight="false" outlineLevel="0" collapsed="false"/>
    <row r="86" customFormat="false" ht="13.8" hidden="false" customHeight="false" outlineLevel="0" collapsed="false">
      <c r="A86" s="142" t="s">
        <v>360</v>
      </c>
    </row>
    <row r="87" customFormat="false" ht="37.3" hidden="false" customHeight="true" outlineLevel="0" collapsed="false">
      <c r="A87" s="13" t="s">
        <v>361</v>
      </c>
      <c r="B87" s="13"/>
      <c r="C87" s="13"/>
      <c r="D87" s="13"/>
      <c r="E87" s="13"/>
      <c r="F87" s="13"/>
      <c r="G87" s="13"/>
    </row>
    <row r="88" customFormat="false" ht="13.8" hidden="false" customHeight="true" outlineLevel="0" collapsed="false">
      <c r="A88" s="99" t="s">
        <v>362</v>
      </c>
      <c r="B88" s="184"/>
      <c r="C88" s="184"/>
      <c r="D88" s="184" t="s">
        <v>363</v>
      </c>
      <c r="E88" s="184"/>
      <c r="F88" s="184"/>
      <c r="G88" s="184"/>
    </row>
    <row r="89" customFormat="false" ht="13.8" hidden="false" customHeight="false" outlineLevel="0" collapsed="false">
      <c r="A89" s="99"/>
      <c r="B89" s="99"/>
      <c r="C89" s="184"/>
      <c r="D89" s="184"/>
      <c r="E89" s="184"/>
      <c r="F89" s="184"/>
      <c r="G89" s="184"/>
    </row>
  </sheetData>
  <mergeCells count="42">
    <mergeCell ref="A1:G1"/>
    <mergeCell ref="A2:B2"/>
    <mergeCell ref="C2:D2"/>
    <mergeCell ref="B3:C3"/>
    <mergeCell ref="D3:E3"/>
    <mergeCell ref="F3:G3"/>
    <mergeCell ref="B4:C4"/>
    <mergeCell ref="D4:E4"/>
    <mergeCell ref="F4:G4"/>
    <mergeCell ref="A7:G7"/>
    <mergeCell ref="F11:G11"/>
    <mergeCell ref="F12:G12"/>
    <mergeCell ref="F16:G16"/>
    <mergeCell ref="F17:G17"/>
    <mergeCell ref="A22:B22"/>
    <mergeCell ref="F26:G26"/>
    <mergeCell ref="F27:G27"/>
    <mergeCell ref="F28:G28"/>
    <mergeCell ref="F29:G29"/>
    <mergeCell ref="F35:G35"/>
    <mergeCell ref="F36:G36"/>
    <mergeCell ref="A73:B73"/>
    <mergeCell ref="E73:F73"/>
    <mergeCell ref="A74:B75"/>
    <mergeCell ref="D74:D75"/>
    <mergeCell ref="E74:F75"/>
    <mergeCell ref="G74:G75"/>
    <mergeCell ref="A76:B77"/>
    <mergeCell ref="D76:D77"/>
    <mergeCell ref="E76:F77"/>
    <mergeCell ref="G76:G77"/>
    <mergeCell ref="A78:B78"/>
    <mergeCell ref="E78:F78"/>
    <mergeCell ref="F81:G81"/>
    <mergeCell ref="F82:G82"/>
    <mergeCell ref="F83:G83"/>
    <mergeCell ref="F84:G84"/>
    <mergeCell ref="A87:G87"/>
    <mergeCell ref="A88:A89"/>
    <mergeCell ref="B88:C89"/>
    <mergeCell ref="D88:E89"/>
    <mergeCell ref="F88:G89"/>
  </mergeCells>
  <printOptions headings="false" gridLines="false" gridLinesSet="true" horizontalCentered="false" verticalCentered="false"/>
  <pageMargins left="0.7875" right="0.7875" top="0.886111111111111" bottom="0.886111111111111" header="0.511811023622047" footer="0.511811023622047"/>
  <pageSetup paperSize="9" scale="5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53" man="true" max="16383" min="0"/>
  </rowBreak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B1:H84"/>
  <sheetViews>
    <sheetView showFormulas="false" showGridLines="true" showRowColHeaders="true" showZeros="true" rightToLeft="false" tabSelected="false" showOutlineSymbols="true" defaultGridColor="true" view="pageBreakPreview" topLeftCell="B1" colorId="64" zoomScale="75" zoomScaleNormal="75" zoomScalePageLayoutView="75" workbookViewId="0">
      <pane xSplit="1" ySplit="7" topLeftCell="C50" activePane="bottomRight" state="frozen"/>
      <selection pane="topLeft" activeCell="B1" activeCellId="0" sqref="B1"/>
      <selection pane="topRight" activeCell="C1" activeCellId="0" sqref="C1"/>
      <selection pane="bottomLeft" activeCell="B50" activeCellId="0" sqref="B50"/>
      <selection pane="bottomRight" activeCell="H71" activeCellId="0" sqref="H71"/>
    </sheetView>
  </sheetViews>
  <sheetFormatPr defaultColWidth="10.2578125" defaultRowHeight="14.25" zeroHeight="false" outlineLevelRow="0" outlineLevelCol="0"/>
  <cols>
    <col collapsed="false" customWidth="true" hidden="false" outlineLevel="0" max="1" min="1" style="1" width="6.87"/>
    <col collapsed="false" customWidth="true" hidden="false" outlineLevel="0" max="2" min="2" style="1" width="17"/>
    <col collapsed="false" customWidth="true" hidden="false" outlineLevel="0" max="4" min="4" style="1" width="13"/>
    <col collapsed="false" customWidth="true" hidden="false" outlineLevel="0" max="5" min="5" style="1" width="14.75"/>
    <col collapsed="false" customWidth="true" hidden="false" outlineLevel="0" max="6" min="6" style="1" width="12"/>
    <col collapsed="false" customWidth="true" hidden="false" outlineLevel="0" max="7" min="7" style="1" width="13.25"/>
    <col collapsed="false" customWidth="true" hidden="false" outlineLevel="0" max="8" min="8" style="1" width="13"/>
  </cols>
  <sheetData>
    <row r="1" customFormat="false" ht="15" hidden="false" customHeight="false" outlineLevel="0" collapsed="false">
      <c r="B1" s="127" t="str">
        <f aca="false">занесвынес!A1</f>
        <v>ООО Альфадез</v>
      </c>
      <c r="C1" s="127"/>
      <c r="D1" s="127"/>
      <c r="E1" s="127"/>
      <c r="F1" s="127"/>
      <c r="G1" s="127"/>
      <c r="H1" s="127"/>
    </row>
    <row r="2" customFormat="false" ht="14.25" hidden="false" customHeight="false" outlineLevel="0" collapsed="false">
      <c r="B2" s="128" t="str">
        <f aca="false">занесвынес!A2</f>
        <v>Контактный телефон</v>
      </c>
      <c r="C2" s="128"/>
      <c r="D2" s="170" t="n">
        <f aca="false">занесвынес!C2</f>
        <v>89379676209</v>
      </c>
      <c r="E2" s="170"/>
      <c r="F2" s="171"/>
      <c r="G2" s="171"/>
      <c r="H2" s="172"/>
    </row>
    <row r="3" customFormat="false" ht="13.8" hidden="false" customHeight="false" outlineLevel="0" collapsed="false">
      <c r="B3" s="132" t="s">
        <v>303</v>
      </c>
      <c r="C3" s="133" t="s">
        <v>304</v>
      </c>
      <c r="D3" s="133"/>
      <c r="E3" s="134" t="str">
        <f aca="false">занесвынес!A4</f>
        <v>Наименование обьекта</v>
      </c>
      <c r="F3" s="134"/>
      <c r="G3" s="135" t="str">
        <f aca="false">занесвынес!C4</f>
        <v>ОСП ЗГПИ</v>
      </c>
      <c r="H3" s="135"/>
    </row>
    <row r="4" customFormat="false" ht="14.25" hidden="false" customHeight="false" outlineLevel="0" collapsed="false">
      <c r="B4" s="132" t="s">
        <v>306</v>
      </c>
      <c r="C4" s="136" t="str">
        <f aca="false">журнал!J3</f>
        <v>Авдеенко И.А.</v>
      </c>
      <c r="D4" s="136"/>
      <c r="E4" s="137" t="str">
        <f aca="false">занесвынес!A5</f>
        <v>Адрес проведения работ</v>
      </c>
      <c r="F4" s="137"/>
      <c r="G4" s="136" t="str">
        <f aca="false">занесвынес!C5</f>
        <v>с.Овчарное ул.Луговая 41б</v>
      </c>
      <c r="H4" s="136"/>
    </row>
    <row r="5" customFormat="false" ht="13.8" hidden="false" customHeight="false" outlineLevel="0" collapsed="false">
      <c r="B5" s="139" t="s">
        <v>307</v>
      </c>
      <c r="C5" s="187" t="n">
        <f aca="false">'Журн.расхода'!A13</f>
        <v>45495</v>
      </c>
      <c r="D5" s="171"/>
      <c r="E5" s="171"/>
      <c r="F5" s="171"/>
      <c r="G5" s="171"/>
      <c r="H5" s="172"/>
    </row>
    <row r="7" customFormat="false" ht="15" hidden="false" customHeight="false" outlineLevel="0" collapsed="false">
      <c r="B7" s="127" t="s">
        <v>308</v>
      </c>
      <c r="C7" s="127"/>
      <c r="D7" s="127"/>
      <c r="E7" s="127"/>
      <c r="F7" s="127"/>
      <c r="G7" s="127"/>
      <c r="H7" s="127"/>
    </row>
    <row r="9" customFormat="false" ht="15" hidden="false" customHeight="false" outlineLevel="0" collapsed="false">
      <c r="B9" s="142" t="s">
        <v>309</v>
      </c>
      <c r="C9" s="142"/>
    </row>
    <row r="10" customFormat="false" ht="15" hidden="false" customHeight="false" outlineLevel="0" collapsed="false">
      <c r="B10" s="142" t="s">
        <v>310</v>
      </c>
    </row>
    <row r="11" s="104" customFormat="true" ht="45" hidden="false" customHeight="true" outlineLevel="0" collapsed="false">
      <c r="B11" s="143" t="s">
        <v>311</v>
      </c>
      <c r="C11" s="143" t="s">
        <v>312</v>
      </c>
      <c r="D11" s="143" t="s">
        <v>313</v>
      </c>
      <c r="E11" s="143" t="s">
        <v>314</v>
      </c>
      <c r="F11" s="143" t="s">
        <v>315</v>
      </c>
      <c r="G11" s="143" t="s">
        <v>316</v>
      </c>
      <c r="H11" s="143"/>
    </row>
    <row r="12" customFormat="false" ht="14.25" hidden="false" customHeight="false" outlineLevel="0" collapsed="false">
      <c r="B12" s="144" t="s">
        <v>33</v>
      </c>
      <c r="C12" s="144" t="s">
        <v>33</v>
      </c>
      <c r="D12" s="144" t="s">
        <v>33</v>
      </c>
      <c r="E12" s="144" t="s">
        <v>33</v>
      </c>
      <c r="F12" s="145" t="s">
        <v>33</v>
      </c>
      <c r="G12" s="144" t="s">
        <v>33</v>
      </c>
      <c r="H12" s="144"/>
    </row>
    <row r="14" customFormat="false" ht="15" hidden="false" customHeight="false" outlineLevel="0" collapsed="false">
      <c r="B14" s="142" t="s">
        <v>317</v>
      </c>
      <c r="C14" s="142"/>
      <c r="D14" s="142"/>
    </row>
    <row r="15" s="104" customFormat="true" ht="39.75" hidden="false" customHeight="true" outlineLevel="0" collapsed="false">
      <c r="B15" s="146" t="s">
        <v>311</v>
      </c>
      <c r="C15" s="143" t="s">
        <v>312</v>
      </c>
      <c r="D15" s="143" t="s">
        <v>313</v>
      </c>
      <c r="E15" s="143" t="s">
        <v>314</v>
      </c>
      <c r="F15" s="143" t="s">
        <v>315</v>
      </c>
      <c r="G15" s="143" t="s">
        <v>316</v>
      </c>
      <c r="H15" s="143"/>
    </row>
    <row r="16" customFormat="false" ht="26.85" hidden="false" customHeight="false" outlineLevel="0" collapsed="false">
      <c r="B16" s="5" t="s">
        <v>365</v>
      </c>
      <c r="C16" s="4" t="n">
        <v>1</v>
      </c>
      <c r="D16" s="188" t="s">
        <v>370</v>
      </c>
      <c r="E16" s="4" t="s">
        <v>33</v>
      </c>
      <c r="F16" s="147" t="s">
        <v>33</v>
      </c>
      <c r="G16" s="156" t="n">
        <v>5</v>
      </c>
      <c r="H16" s="156"/>
    </row>
    <row r="18" customFormat="false" ht="15" hidden="false" customHeight="false" outlineLevel="0" collapsed="false">
      <c r="B18" s="148" t="s">
        <v>318</v>
      </c>
    </row>
    <row r="19" customFormat="false" ht="15" hidden="false" customHeight="false" outlineLevel="0" collapsed="false">
      <c r="B19" s="149" t="s">
        <v>319</v>
      </c>
      <c r="C19" s="149" t="s">
        <v>320</v>
      </c>
    </row>
    <row r="20" customFormat="false" ht="15" hidden="false" customHeight="false" outlineLevel="0" collapsed="false">
      <c r="B20" s="150" t="s">
        <v>321</v>
      </c>
      <c r="C20" s="150"/>
    </row>
    <row r="21" customFormat="false" ht="14.25" hidden="false" customHeight="false" outlineLevel="0" collapsed="false">
      <c r="B21" s="133" t="s">
        <v>322</v>
      </c>
      <c r="C21" s="4" t="s">
        <v>33</v>
      </c>
    </row>
    <row r="22" customFormat="false" ht="14.25" hidden="false" customHeight="false" outlineLevel="0" collapsed="false">
      <c r="B22" s="133" t="s">
        <v>323</v>
      </c>
      <c r="C22" s="4" t="str">
        <f aca="false">C21</f>
        <v>-</v>
      </c>
    </row>
    <row r="24" customFormat="false" ht="14.25" hidden="false" customHeight="false" outlineLevel="0" collapsed="false">
      <c r="B24" s="174" t="s">
        <v>324</v>
      </c>
      <c r="C24" s="171"/>
      <c r="D24" s="171"/>
      <c r="E24" s="171"/>
      <c r="F24" s="172"/>
      <c r="G24" s="151" t="s">
        <v>33</v>
      </c>
      <c r="H24" s="151"/>
    </row>
    <row r="25" customFormat="false" ht="14.25" hidden="false" customHeight="false" outlineLevel="0" collapsed="false">
      <c r="B25" s="174" t="s">
        <v>325</v>
      </c>
      <c r="C25" s="171"/>
      <c r="D25" s="171"/>
      <c r="E25" s="171"/>
      <c r="F25" s="172"/>
      <c r="G25" s="4" t="s">
        <v>33</v>
      </c>
      <c r="H25" s="4"/>
    </row>
    <row r="26" customFormat="false" ht="14.25" hidden="false" customHeight="false" outlineLevel="0" collapsed="false">
      <c r="B26" s="174" t="s">
        <v>326</v>
      </c>
      <c r="C26" s="171"/>
      <c r="D26" s="171"/>
      <c r="E26" s="171"/>
      <c r="F26" s="172"/>
      <c r="G26" s="4" t="s">
        <v>33</v>
      </c>
      <c r="H26" s="4"/>
    </row>
    <row r="27" customFormat="false" ht="14.25" hidden="false" customHeight="false" outlineLevel="0" collapsed="false">
      <c r="B27" s="174" t="s">
        <v>371</v>
      </c>
      <c r="C27" s="171"/>
      <c r="D27" s="171"/>
      <c r="E27" s="171"/>
      <c r="F27" s="172"/>
      <c r="G27" s="4" t="n">
        <f aca="false">G16</f>
        <v>5</v>
      </c>
      <c r="H27" s="4"/>
    </row>
    <row r="28" customFormat="false" ht="15" hidden="false" customHeight="false" outlineLevel="0" collapsed="false">
      <c r="B28" s="148" t="s">
        <v>328</v>
      </c>
    </row>
    <row r="29" customFormat="false" ht="14.25" hidden="false" customHeight="false" outlineLevel="0" collapsed="false">
      <c r="B29" s="129" t="s">
        <v>368</v>
      </c>
      <c r="C29" s="171"/>
      <c r="D29" s="171"/>
      <c r="E29" s="171"/>
      <c r="F29" s="171"/>
      <c r="G29" s="171"/>
      <c r="H29" s="172"/>
    </row>
    <row r="31" customFormat="false" ht="15" hidden="false" customHeight="false" outlineLevel="0" collapsed="false">
      <c r="B31" s="142" t="s">
        <v>330</v>
      </c>
    </row>
    <row r="32" customFormat="false" ht="45" hidden="false" customHeight="true" outlineLevel="0" collapsed="false">
      <c r="B32" s="146" t="s">
        <v>311</v>
      </c>
      <c r="C32" s="143" t="s">
        <v>312</v>
      </c>
      <c r="D32" s="143" t="s">
        <v>313</v>
      </c>
      <c r="E32" s="143" t="s">
        <v>314</v>
      </c>
      <c r="F32" s="143" t="s">
        <v>315</v>
      </c>
      <c r="G32" s="143" t="s">
        <v>316</v>
      </c>
      <c r="H32" s="143"/>
    </row>
    <row r="33" customFormat="false" ht="14.25" hidden="false" customHeight="false" outlineLevel="0" collapsed="false">
      <c r="B33" s="144" t="s">
        <v>33</v>
      </c>
      <c r="C33" s="144" t="s">
        <v>33</v>
      </c>
      <c r="D33" s="144" t="s">
        <v>33</v>
      </c>
      <c r="E33" s="144" t="s">
        <v>33</v>
      </c>
      <c r="F33" s="145" t="s">
        <v>33</v>
      </c>
      <c r="G33" s="144" t="s">
        <v>33</v>
      </c>
      <c r="H33" s="144"/>
    </row>
    <row r="35" customFormat="false" ht="15" hidden="false" customHeight="false" outlineLevel="0" collapsed="false">
      <c r="B35" s="148" t="s">
        <v>318</v>
      </c>
    </row>
    <row r="36" customFormat="false" ht="15" hidden="false" customHeight="false" outlineLevel="0" collapsed="false">
      <c r="B36" s="149" t="s">
        <v>319</v>
      </c>
      <c r="C36" s="149" t="s">
        <v>320</v>
      </c>
    </row>
    <row r="37" customFormat="false" ht="14.25" hidden="false" customHeight="false" outlineLevel="0" collapsed="false">
      <c r="B37" s="133" t="s">
        <v>331</v>
      </c>
      <c r="C37" s="133"/>
    </row>
    <row r="38" customFormat="false" ht="14.25" hidden="false" customHeight="false" outlineLevel="0" collapsed="false">
      <c r="B38" s="133" t="s">
        <v>332</v>
      </c>
      <c r="C38" s="4" t="s">
        <v>33</v>
      </c>
    </row>
    <row r="39" s="104" customFormat="true" ht="14.25" hidden="false" customHeight="false" outlineLevel="0" collapsed="false">
      <c r="B39" s="133" t="s">
        <v>333</v>
      </c>
      <c r="C39" s="4" t="s">
        <v>33</v>
      </c>
    </row>
    <row r="40" customFormat="false" ht="14.25" hidden="false" customHeight="false" outlineLevel="0" collapsed="false">
      <c r="B40" s="133" t="s">
        <v>334</v>
      </c>
      <c r="C40" s="4" t="s">
        <v>33</v>
      </c>
      <c r="D40" s="70"/>
      <c r="E40" s="70"/>
      <c r="F40" s="70"/>
      <c r="G40" s="70"/>
    </row>
    <row r="41" customFormat="false" ht="14.25" hidden="false" customHeight="false" outlineLevel="0" collapsed="false">
      <c r="B41" s="133" t="s">
        <v>323</v>
      </c>
      <c r="C41" s="4" t="s">
        <v>33</v>
      </c>
      <c r="D41" s="70"/>
      <c r="E41" s="70"/>
      <c r="F41" s="70"/>
      <c r="G41" s="70"/>
    </row>
    <row r="42" customFormat="false" ht="14.25" hidden="false" customHeight="false" outlineLevel="0" collapsed="false">
      <c r="B42" s="171"/>
      <c r="C42" s="175"/>
      <c r="D42" s="70"/>
      <c r="E42" s="70"/>
      <c r="F42" s="70"/>
      <c r="G42" s="70"/>
    </row>
    <row r="43" customFormat="false" ht="14.25" hidden="false" customHeight="false" outlineLevel="0" collapsed="false">
      <c r="B43" s="154" t="s">
        <v>33</v>
      </c>
      <c r="C43" s="175"/>
      <c r="D43" s="175"/>
      <c r="E43" s="175"/>
      <c r="F43" s="175"/>
      <c r="G43" s="175"/>
      <c r="H43" s="172"/>
    </row>
    <row r="44" customFormat="false" ht="14.25" hidden="false" customHeight="false" outlineLevel="0" collapsed="false">
      <c r="B44" s="70"/>
      <c r="C44" s="70"/>
      <c r="D44" s="70"/>
      <c r="E44" s="70"/>
      <c r="F44" s="70"/>
      <c r="G44" s="70"/>
    </row>
    <row r="45" customFormat="false" ht="15" hidden="false" customHeight="false" outlineLevel="0" collapsed="false">
      <c r="B45" s="148" t="s">
        <v>328</v>
      </c>
    </row>
    <row r="46" customFormat="false" ht="14.25" hidden="false" customHeight="false" outlineLevel="0" collapsed="false">
      <c r="B46" s="129" t="s">
        <v>329</v>
      </c>
      <c r="C46" s="171"/>
      <c r="D46" s="171"/>
      <c r="E46" s="171"/>
      <c r="F46" s="171"/>
      <c r="G46" s="171"/>
      <c r="H46" s="172"/>
    </row>
    <row r="48" customFormat="false" ht="15" hidden="false" customHeight="false" outlineLevel="0" collapsed="false">
      <c r="B48" s="142" t="s">
        <v>335</v>
      </c>
    </row>
    <row r="49" customFormat="false" ht="30" hidden="false" customHeight="false" outlineLevel="0" collapsed="false">
      <c r="B49" s="149" t="s">
        <v>336</v>
      </c>
      <c r="C49" s="149" t="s">
        <v>337</v>
      </c>
      <c r="D49" s="149" t="s">
        <v>338</v>
      </c>
      <c r="E49" s="149" t="s">
        <v>339</v>
      </c>
      <c r="F49" s="149" t="s">
        <v>340</v>
      </c>
      <c r="G49" s="149" t="s">
        <v>341</v>
      </c>
      <c r="H49" s="143" t="s">
        <v>342</v>
      </c>
    </row>
    <row r="50" customFormat="false" ht="14.25" hidden="false" customHeight="false" outlineLevel="0" collapsed="false">
      <c r="B50" s="4" t="s">
        <v>33</v>
      </c>
      <c r="C50" s="4" t="s">
        <v>33</v>
      </c>
      <c r="D50" s="4" t="s">
        <v>33</v>
      </c>
      <c r="E50" s="4" t="s">
        <v>33</v>
      </c>
      <c r="F50" s="4" t="s">
        <v>33</v>
      </c>
      <c r="G50" s="4" t="s">
        <v>33</v>
      </c>
      <c r="H50" s="4" t="s">
        <v>33</v>
      </c>
    </row>
    <row r="51" customFormat="false" ht="14.25" hidden="false" customHeight="false" outlineLevel="0" collapsed="false">
      <c r="B51" s="70"/>
      <c r="C51" s="70"/>
      <c r="D51" s="70"/>
      <c r="E51" s="70"/>
      <c r="F51" s="70"/>
      <c r="G51" s="70"/>
      <c r="H51" s="70"/>
    </row>
    <row r="52" customFormat="false" ht="15" hidden="false" customHeight="false" outlineLevel="0" collapsed="false">
      <c r="B52" s="148" t="s">
        <v>318</v>
      </c>
      <c r="D52" s="70"/>
      <c r="E52" s="70"/>
      <c r="F52" s="70"/>
      <c r="G52" s="70"/>
      <c r="H52" s="70"/>
    </row>
    <row r="53" customFormat="false" ht="15" hidden="false" customHeight="false" outlineLevel="0" collapsed="false">
      <c r="B53" s="149" t="s">
        <v>319</v>
      </c>
      <c r="C53" s="149" t="s">
        <v>320</v>
      </c>
    </row>
    <row r="54" customFormat="false" ht="14.25" hidden="false" customHeight="false" outlineLevel="0" collapsed="false">
      <c r="B54" s="129" t="s">
        <v>344</v>
      </c>
      <c r="C54" s="172"/>
    </row>
    <row r="55" customFormat="false" ht="14.25" hidden="false" customHeight="false" outlineLevel="0" collapsed="false">
      <c r="B55" s="133" t="s">
        <v>337</v>
      </c>
      <c r="C55" s="4" t="s">
        <v>33</v>
      </c>
    </row>
    <row r="56" customFormat="false" ht="14.25" hidden="false" customHeight="false" outlineLevel="0" collapsed="false">
      <c r="B56" s="133" t="s">
        <v>338</v>
      </c>
      <c r="C56" s="4" t="s">
        <v>33</v>
      </c>
    </row>
    <row r="57" customFormat="false" ht="14.25" hidden="false" customHeight="false" outlineLevel="0" collapsed="false">
      <c r="B57" s="133" t="str">
        <f aca="false">E49</f>
        <v>Златоглазка</v>
      </c>
      <c r="C57" s="4" t="s">
        <v>33</v>
      </c>
    </row>
    <row r="58" customFormat="false" ht="14.25" hidden="false" customHeight="false" outlineLevel="0" collapsed="false">
      <c r="B58" s="133" t="str">
        <f aca="false">F49</f>
        <v>Комары</v>
      </c>
      <c r="C58" s="4" t="s">
        <v>33</v>
      </c>
    </row>
    <row r="59" customFormat="false" ht="14.25" hidden="false" customHeight="false" outlineLevel="0" collapsed="false">
      <c r="B59" s="133" t="str">
        <f aca="false">G49</f>
        <v>Осы</v>
      </c>
      <c r="C59" s="4" t="s">
        <v>33</v>
      </c>
    </row>
    <row r="60" customFormat="false" ht="14.25" hidden="false" customHeight="false" outlineLevel="0" collapsed="false">
      <c r="B60" s="133" t="str">
        <f aca="false">H49</f>
        <v>Пищевая моль</v>
      </c>
      <c r="C60" s="4" t="s">
        <v>33</v>
      </c>
    </row>
    <row r="62" customFormat="false" ht="14.25" hidden="false" customHeight="false" outlineLevel="0" collapsed="false">
      <c r="B62" s="154" t="s">
        <v>33</v>
      </c>
      <c r="C62" s="175"/>
      <c r="D62" s="175"/>
      <c r="E62" s="175"/>
      <c r="F62" s="175"/>
      <c r="G62" s="175"/>
      <c r="H62" s="172"/>
    </row>
    <row r="63" customFormat="false" ht="14.25" hidden="false" customHeight="false" outlineLevel="0" collapsed="false">
      <c r="B63" s="70"/>
      <c r="C63" s="70"/>
      <c r="D63" s="70"/>
      <c r="E63" s="70"/>
      <c r="F63" s="70"/>
      <c r="G63" s="70"/>
    </row>
    <row r="64" customFormat="false" ht="15" hidden="false" customHeight="false" outlineLevel="0" collapsed="false">
      <c r="B64" s="148" t="s">
        <v>328</v>
      </c>
    </row>
    <row r="65" customFormat="false" ht="14.25" hidden="false" customHeight="false" outlineLevel="0" collapsed="false">
      <c r="B65" s="129" t="s">
        <v>329</v>
      </c>
      <c r="C65" s="171"/>
      <c r="D65" s="171"/>
      <c r="E65" s="171"/>
      <c r="F65" s="171"/>
      <c r="G65" s="171"/>
      <c r="H65" s="172"/>
    </row>
    <row r="67" s="104" customFormat="true" ht="19.9" hidden="false" customHeight="true" outlineLevel="0" collapsed="false">
      <c r="B67" s="142" t="s">
        <v>346</v>
      </c>
    </row>
    <row r="68" s="104" customFormat="true" ht="42.75" hidden="false" customHeight="true" outlineLevel="0" collapsed="false">
      <c r="B68" s="143" t="s">
        <v>347</v>
      </c>
      <c r="C68" s="143"/>
      <c r="D68" s="143" t="s">
        <v>348</v>
      </c>
      <c r="E68" s="143" t="s">
        <v>47</v>
      </c>
      <c r="F68" s="143" t="s">
        <v>349</v>
      </c>
      <c r="G68" s="143"/>
      <c r="H68" s="143" t="s">
        <v>350</v>
      </c>
    </row>
    <row r="69" s="104" customFormat="true" ht="20.25" hidden="false" customHeight="true" outlineLevel="0" collapsed="false">
      <c r="B69" s="6" t="s">
        <v>351</v>
      </c>
      <c r="C69" s="6"/>
      <c r="D69" s="159" t="s">
        <v>33</v>
      </c>
      <c r="E69" s="6" t="s">
        <v>33</v>
      </c>
      <c r="F69" s="6" t="s">
        <v>33</v>
      </c>
      <c r="G69" s="6"/>
      <c r="H69" s="4" t="s">
        <v>33</v>
      </c>
    </row>
    <row r="70" s="104" customFormat="true" ht="25.5" hidden="false" customHeight="true" outlineLevel="0" collapsed="false">
      <c r="B70" s="6"/>
      <c r="C70" s="6"/>
      <c r="D70" s="160" t="s">
        <v>33</v>
      </c>
      <c r="E70" s="6"/>
      <c r="F70" s="6"/>
      <c r="G70" s="6"/>
      <c r="H70" s="4"/>
    </row>
    <row r="71" s="104" customFormat="true" ht="24.75" hidden="false" customHeight="true" outlineLevel="0" collapsed="false">
      <c r="B71" s="2" t="s">
        <v>352</v>
      </c>
      <c r="C71" s="2"/>
      <c r="D71" s="22" t="s">
        <v>36</v>
      </c>
      <c r="E71" s="161" t="str">
        <f aca="false">'Журн.расхода'!B13</f>
        <v>Ратобор-брикет от грызунов </v>
      </c>
      <c r="F71" s="6" t="str">
        <f aca="false">журнал!F10</f>
        <v>Бродифакум 0,005%</v>
      </c>
      <c r="G71" s="6"/>
      <c r="H71" s="20" t="n">
        <f aca="false">SUM(71*0.04)</f>
        <v>2.84</v>
      </c>
    </row>
    <row r="72" s="104" customFormat="true" ht="25.5" hidden="false" customHeight="true" outlineLevel="0" collapsed="false">
      <c r="B72" s="2"/>
      <c r="C72" s="2"/>
      <c r="D72" s="177" t="str">
        <f aca="false">журнал!H9</f>
        <v>1 контур защиты</v>
      </c>
      <c r="E72" s="161"/>
      <c r="F72" s="6"/>
      <c r="G72" s="6"/>
      <c r="H72" s="20"/>
    </row>
    <row r="73" s="104" customFormat="true" ht="27" hidden="false" customHeight="true" outlineLevel="0" collapsed="false">
      <c r="B73" s="2" t="s">
        <v>345</v>
      </c>
      <c r="C73" s="2"/>
      <c r="D73" s="163" t="s">
        <v>33</v>
      </c>
      <c r="E73" s="5" t="s">
        <v>33</v>
      </c>
      <c r="F73" s="6" t="s">
        <v>33</v>
      </c>
      <c r="G73" s="6"/>
      <c r="H73" s="5" t="s">
        <v>33</v>
      </c>
    </row>
    <row r="74" s="104" customFormat="true" ht="11.25" hidden="false" customHeight="true" outlineLevel="0" collapsed="false">
      <c r="B74" s="178"/>
      <c r="C74" s="178"/>
      <c r="D74" s="179"/>
      <c r="E74" s="179"/>
      <c r="F74" s="179"/>
      <c r="G74" s="179"/>
      <c r="H74" s="179"/>
    </row>
    <row r="75" customFormat="false" ht="15" hidden="false" customHeight="false" outlineLevel="0" collapsed="false">
      <c r="B75" s="142" t="s">
        <v>354</v>
      </c>
      <c r="C75" s="166"/>
    </row>
    <row r="76" customFormat="false" ht="13.8" hidden="false" customHeight="false" outlineLevel="0" collapsed="false">
      <c r="B76" s="180" t="s">
        <v>355</v>
      </c>
      <c r="C76" s="171"/>
      <c r="D76" s="171"/>
      <c r="E76" s="171"/>
      <c r="F76" s="172"/>
      <c r="G76" s="156" t="s">
        <v>33</v>
      </c>
      <c r="H76" s="156"/>
    </row>
    <row r="77" customFormat="false" ht="13.8" hidden="false" customHeight="false" outlineLevel="0" collapsed="false">
      <c r="B77" s="180" t="s">
        <v>356</v>
      </c>
      <c r="C77" s="171"/>
      <c r="D77" s="171"/>
      <c r="E77" s="171"/>
      <c r="F77" s="172"/>
      <c r="G77" s="156" t="s">
        <v>33</v>
      </c>
      <c r="H77" s="156"/>
    </row>
    <row r="78" customFormat="false" ht="13.8" hidden="false" customHeight="false" outlineLevel="0" collapsed="false">
      <c r="B78" s="181" t="s">
        <v>357</v>
      </c>
      <c r="C78" s="182"/>
      <c r="D78" s="182"/>
      <c r="E78" s="182"/>
      <c r="F78" s="183"/>
      <c r="G78" s="156" t="s">
        <v>33</v>
      </c>
      <c r="H78" s="156"/>
    </row>
    <row r="79" customFormat="false" ht="14.25" hidden="false" customHeight="false" outlineLevel="0" collapsed="false">
      <c r="B79" s="180" t="s">
        <v>358</v>
      </c>
      <c r="C79" s="171"/>
      <c r="D79" s="171"/>
      <c r="E79" s="171"/>
      <c r="F79" s="172"/>
      <c r="G79" s="144" t="s">
        <v>359</v>
      </c>
      <c r="H79" s="144"/>
    </row>
    <row r="81" customFormat="false" ht="15" hidden="false" customHeight="false" outlineLevel="0" collapsed="false">
      <c r="B81" s="142" t="s">
        <v>360</v>
      </c>
    </row>
    <row r="82" customFormat="false" ht="25.85" hidden="false" customHeight="true" outlineLevel="0" collapsed="false">
      <c r="B82" s="13" t="s">
        <v>361</v>
      </c>
      <c r="C82" s="13"/>
      <c r="D82" s="13"/>
      <c r="E82" s="13"/>
      <c r="F82" s="13"/>
      <c r="G82" s="13"/>
      <c r="H82" s="13"/>
    </row>
    <row r="83" customFormat="false" ht="14.25" hidden="false" customHeight="true" outlineLevel="0" collapsed="false">
      <c r="B83" s="99" t="s">
        <v>362</v>
      </c>
      <c r="C83" s="184"/>
      <c r="D83" s="184"/>
      <c r="E83" s="184" t="s">
        <v>363</v>
      </c>
      <c r="F83" s="184"/>
      <c r="G83" s="184"/>
      <c r="H83" s="184"/>
    </row>
    <row r="84" customFormat="false" ht="27" hidden="false" customHeight="true" outlineLevel="0" collapsed="false">
      <c r="B84" s="99"/>
      <c r="C84" s="99"/>
      <c r="D84" s="184"/>
      <c r="E84" s="184"/>
      <c r="F84" s="184"/>
      <c r="G84" s="184"/>
      <c r="H84" s="184"/>
    </row>
  </sheetData>
  <mergeCells count="42">
    <mergeCell ref="B1:H1"/>
    <mergeCell ref="B2:C2"/>
    <mergeCell ref="D2:E2"/>
    <mergeCell ref="C3:D3"/>
    <mergeCell ref="E3:F3"/>
    <mergeCell ref="G3:H3"/>
    <mergeCell ref="C4:D4"/>
    <mergeCell ref="E4:F4"/>
    <mergeCell ref="G4:H4"/>
    <mergeCell ref="B7:H7"/>
    <mergeCell ref="G11:H11"/>
    <mergeCell ref="G12:H12"/>
    <mergeCell ref="G15:H15"/>
    <mergeCell ref="G16:H16"/>
    <mergeCell ref="B20:C20"/>
    <mergeCell ref="G24:H24"/>
    <mergeCell ref="G25:H25"/>
    <mergeCell ref="G26:H26"/>
    <mergeCell ref="G27:H27"/>
    <mergeCell ref="G32:H32"/>
    <mergeCell ref="G33:H33"/>
    <mergeCell ref="B68:C68"/>
    <mergeCell ref="F68:G68"/>
    <mergeCell ref="B69:C70"/>
    <mergeCell ref="E69:E70"/>
    <mergeCell ref="F69:G70"/>
    <mergeCell ref="H69:H70"/>
    <mergeCell ref="B71:C72"/>
    <mergeCell ref="E71:E72"/>
    <mergeCell ref="F71:G72"/>
    <mergeCell ref="H71:H72"/>
    <mergeCell ref="B73:C73"/>
    <mergeCell ref="F73:G73"/>
    <mergeCell ref="G76:H76"/>
    <mergeCell ref="G77:H77"/>
    <mergeCell ref="G78:H78"/>
    <mergeCell ref="G79:H79"/>
    <mergeCell ref="B82:H82"/>
    <mergeCell ref="B83:B84"/>
    <mergeCell ref="C83:D84"/>
    <mergeCell ref="E83:F84"/>
    <mergeCell ref="G83:H84"/>
  </mergeCells>
  <printOptions headings="false" gridLines="false" gridLinesSet="true" horizontalCentered="false" verticalCentered="false"/>
  <pageMargins left="0.25" right="0.25" top="0.75" bottom="0.583333333333333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46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16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D12" activeCellId="0" sqref="D12"/>
    </sheetView>
  </sheetViews>
  <sheetFormatPr defaultColWidth="10.2578125" defaultRowHeight="12.8" zeroHeight="false" outlineLevelRow="0" outlineLevelCol="0"/>
  <cols>
    <col collapsed="false" customWidth="true" hidden="false" outlineLevel="0" max="1" min="1" style="1" width="14.68"/>
    <col collapsed="false" customWidth="true" hidden="false" outlineLevel="0" max="2" min="2" style="1" width="16.84"/>
    <col collapsed="false" customWidth="true" hidden="false" outlineLevel="0" max="3" min="3" style="1" width="20.4"/>
    <col collapsed="false" customWidth="true" hidden="false" outlineLevel="0" max="4" min="4" style="1" width="12.66"/>
    <col collapsed="false" customWidth="true" hidden="false" outlineLevel="0" max="8" min="8" style="1" width="14.68"/>
    <col collapsed="false" customWidth="true" hidden="false" outlineLevel="0" max="9" min="9" style="1" width="19.61"/>
  </cols>
  <sheetData>
    <row r="1" customFormat="false" ht="24.85" hidden="false" customHeight="true" outlineLevel="0" collapsed="false">
      <c r="A1" s="2" t="s">
        <v>0</v>
      </c>
      <c r="B1" s="2"/>
      <c r="C1" s="2"/>
      <c r="D1" s="24" t="s">
        <v>42</v>
      </c>
      <c r="E1" s="24"/>
      <c r="F1" s="24"/>
      <c r="G1" s="24"/>
      <c r="H1" s="24"/>
      <c r="I1" s="6" t="s">
        <v>43</v>
      </c>
    </row>
    <row r="2" customFormat="false" ht="31.05" hidden="false" customHeight="true" outlineLevel="0" collapsed="false">
      <c r="A2" s="2" t="s">
        <v>3</v>
      </c>
      <c r="B2" s="2"/>
      <c r="C2" s="5" t="n">
        <v>89379676209</v>
      </c>
      <c r="D2" s="24"/>
      <c r="E2" s="24"/>
      <c r="F2" s="24"/>
      <c r="G2" s="24"/>
      <c r="H2" s="24"/>
      <c r="I2" s="6"/>
    </row>
    <row r="3" customFormat="false" ht="21.1" hidden="false" customHeight="true" outlineLevel="0" collapsed="false">
      <c r="A3" s="2" t="s">
        <v>4</v>
      </c>
      <c r="B3" s="2"/>
      <c r="C3" s="5" t="s">
        <v>5</v>
      </c>
      <c r="D3" s="6" t="s">
        <v>8</v>
      </c>
      <c r="E3" s="6"/>
      <c r="F3" s="6"/>
      <c r="G3" s="6"/>
      <c r="H3" s="6"/>
      <c r="I3" s="6"/>
    </row>
    <row r="4" customFormat="false" ht="26.1" hidden="false" customHeight="true" outlineLevel="0" collapsed="false">
      <c r="A4" s="2" t="s">
        <v>6</v>
      </c>
      <c r="B4" s="2"/>
      <c r="C4" s="5" t="s">
        <v>7</v>
      </c>
      <c r="D4" s="6"/>
      <c r="E4" s="6"/>
      <c r="F4" s="6"/>
      <c r="G4" s="6"/>
      <c r="H4" s="6"/>
      <c r="I4" s="6"/>
    </row>
    <row r="5" customFormat="false" ht="13.8" hidden="false" customHeight="true" outlineLevel="0" collapsed="false">
      <c r="A5" s="25" t="s">
        <v>44</v>
      </c>
      <c r="B5" s="25"/>
      <c r="C5" s="25"/>
      <c r="D5" s="25"/>
      <c r="E5" s="25"/>
      <c r="F5" s="25" t="s">
        <v>45</v>
      </c>
      <c r="G5" s="25"/>
      <c r="H5" s="25"/>
      <c r="I5" s="25"/>
    </row>
    <row r="6" customFormat="false" ht="39.55" hidden="false" customHeight="false" outlineLevel="0" collapsed="false">
      <c r="A6" s="26" t="s">
        <v>46</v>
      </c>
      <c r="B6" s="26" t="s">
        <v>47</v>
      </c>
      <c r="C6" s="26" t="s">
        <v>48</v>
      </c>
      <c r="D6" s="26" t="s">
        <v>49</v>
      </c>
      <c r="E6" s="26" t="s">
        <v>50</v>
      </c>
      <c r="F6" s="26" t="s">
        <v>51</v>
      </c>
      <c r="G6" s="26" t="s">
        <v>48</v>
      </c>
      <c r="H6" s="26" t="s">
        <v>49</v>
      </c>
      <c r="I6" s="26" t="s">
        <v>50</v>
      </c>
    </row>
    <row r="7" customFormat="false" ht="39.55" hidden="false" customHeight="false" outlineLevel="0" collapsed="false">
      <c r="A7" s="27" t="n">
        <f aca="false">'Журн.расхода'!A7</f>
        <v>45477</v>
      </c>
      <c r="B7" s="28" t="str">
        <f aca="false">'Журн.расхода'!B7</f>
        <v>Ратобор-брикет от грызунов </v>
      </c>
      <c r="C7" s="29" t="n">
        <v>4</v>
      </c>
      <c r="D7" s="28" t="s">
        <v>52</v>
      </c>
      <c r="E7" s="28"/>
      <c r="F7" s="28" t="s">
        <v>27</v>
      </c>
      <c r="G7" s="29" t="n">
        <f aca="false">SUM(C7-'1 конт(2)'!G76)</f>
        <v>1.16</v>
      </c>
      <c r="H7" s="28" t="str">
        <f aca="false">D7</f>
        <v>Авдеенко И.А.</v>
      </c>
      <c r="I7" s="28"/>
    </row>
    <row r="8" customFormat="false" ht="39.55" hidden="false" customHeight="false" outlineLevel="0" collapsed="false">
      <c r="A8" s="27" t="n">
        <f aca="false">'Журн.расхода'!A8</f>
        <v>45478</v>
      </c>
      <c r="B8" s="28" t="str">
        <f aca="false">'Журн.расхода'!B8</f>
        <v>Ратобор-брикет от грызунов </v>
      </c>
      <c r="C8" s="29" t="n">
        <v>6</v>
      </c>
      <c r="D8" s="28" t="s">
        <v>52</v>
      </c>
      <c r="E8" s="28"/>
      <c r="F8" s="28" t="s">
        <v>27</v>
      </c>
      <c r="G8" s="29" t="n">
        <f aca="false">C8-'Журн.расхода'!G8</f>
        <v>3.44</v>
      </c>
      <c r="H8" s="28" t="str">
        <f aca="false">D8</f>
        <v>Авдеенко И.А.</v>
      </c>
      <c r="I8" s="28"/>
    </row>
    <row r="9" customFormat="false" ht="39.55" hidden="false" customHeight="false" outlineLevel="0" collapsed="false">
      <c r="A9" s="27" t="n">
        <f aca="false">'Журн.расхода'!A9</f>
        <v>45485</v>
      </c>
      <c r="B9" s="28" t="str">
        <f aca="false">'Журн.расхода'!B9</f>
        <v>Фаворит К.В.Э.</v>
      </c>
      <c r="C9" s="29" t="n">
        <v>1</v>
      </c>
      <c r="D9" s="28" t="s">
        <v>52</v>
      </c>
      <c r="E9" s="28"/>
      <c r="F9" s="28" t="str">
        <f aca="false">'Журн.расхода'!J9</f>
        <v>Синантропные насекомые</v>
      </c>
      <c r="G9" s="29" t="n">
        <f aca="false">C9-'Журн.расхода'!G9</f>
        <v>0.5</v>
      </c>
      <c r="H9" s="28" t="str">
        <f aca="false">H7</f>
        <v>Авдеенко И.А.</v>
      </c>
      <c r="I9" s="28"/>
    </row>
    <row r="10" customFormat="false" ht="39.55" hidden="false" customHeight="false" outlineLevel="0" collapsed="false">
      <c r="A10" s="30" t="n">
        <f aca="false">'Журн.расхода'!A10</f>
        <v>45485</v>
      </c>
      <c r="B10" s="28" t="str">
        <f aca="false">'Журн.расхода'!B10</f>
        <v>Ратобор-брикет от грызунов </v>
      </c>
      <c r="C10" s="29" t="n">
        <v>4</v>
      </c>
      <c r="D10" s="28" t="s">
        <v>52</v>
      </c>
      <c r="E10" s="28"/>
      <c r="F10" s="28" t="s">
        <v>27</v>
      </c>
      <c r="G10" s="29" t="n">
        <f aca="false">C10-'1 контур(3)'!H71</f>
        <v>1.16</v>
      </c>
      <c r="H10" s="28" t="str">
        <f aca="false">D10</f>
        <v>Авдеенко И.А.</v>
      </c>
      <c r="I10" s="28"/>
    </row>
    <row r="11" customFormat="false" ht="39.55" hidden="false" customHeight="false" outlineLevel="0" collapsed="false">
      <c r="A11" s="30" t="n">
        <f aca="false">'Журн.расхода'!A11</f>
        <v>45488</v>
      </c>
      <c r="B11" s="28" t="str">
        <f aca="false">'Журн.расхода'!B11</f>
        <v>Ратобор-брикет от грызунов </v>
      </c>
      <c r="C11" s="29" t="n">
        <v>3</v>
      </c>
      <c r="D11" s="28" t="s">
        <v>52</v>
      </c>
      <c r="E11" s="28"/>
      <c r="F11" s="28" t="s">
        <v>27</v>
      </c>
      <c r="G11" s="29" t="n">
        <f aca="false">C11-'2 контур(3)'!G71</f>
        <v>0.44</v>
      </c>
      <c r="H11" s="28" t="str">
        <f aca="false">D11</f>
        <v>Авдеенко И.А.</v>
      </c>
      <c r="I11" s="28"/>
    </row>
    <row r="12" customFormat="false" ht="39.55" hidden="false" customHeight="false" outlineLevel="0" collapsed="false">
      <c r="A12" s="30" t="n">
        <f aca="false">'Журн.расхода'!A12</f>
        <v>45489</v>
      </c>
      <c r="B12" s="28" t="str">
        <f aca="false">'Журн.расхода'!B12</f>
        <v>Супер фас</v>
      </c>
      <c r="C12" s="29" t="n">
        <v>25</v>
      </c>
      <c r="D12" s="28" t="s">
        <v>52</v>
      </c>
      <c r="E12" s="28"/>
      <c r="F12" s="28" t="str">
        <f aca="false">'Журн.расхода'!J12</f>
        <v>Синантропные насекомые</v>
      </c>
      <c r="G12" s="29" t="n">
        <f aca="false">C12-'Журн.расхода'!G12</f>
        <v>0.789999999999999</v>
      </c>
      <c r="H12" s="28" t="str">
        <f aca="false">D12</f>
        <v>Авдеенко И.А.</v>
      </c>
      <c r="I12" s="28"/>
    </row>
    <row r="13" customFormat="false" ht="39.55" hidden="false" customHeight="false" outlineLevel="0" collapsed="false">
      <c r="A13" s="30" t="n">
        <f aca="false">'Журн.расхода'!A13</f>
        <v>45495</v>
      </c>
      <c r="B13" s="28" t="str">
        <f aca="false">'Журн.расхода'!B13</f>
        <v>Ратобор-брикет от грызунов </v>
      </c>
      <c r="C13" s="29" t="n">
        <v>4</v>
      </c>
      <c r="D13" s="28" t="s">
        <v>52</v>
      </c>
      <c r="E13" s="28"/>
      <c r="F13" s="28" t="s">
        <v>27</v>
      </c>
      <c r="G13" s="29" t="n">
        <f aca="false">C13-'Журн.расхода'!G13</f>
        <v>1.16</v>
      </c>
      <c r="H13" s="28" t="str">
        <f aca="false">D13</f>
        <v>Авдеенко И.А.</v>
      </c>
      <c r="I13" s="28"/>
    </row>
    <row r="14" customFormat="false" ht="39.55" hidden="false" customHeight="false" outlineLevel="0" collapsed="false">
      <c r="A14" s="30" t="n">
        <f aca="false">'Журн.расхода'!A14</f>
        <v>45496</v>
      </c>
      <c r="B14" s="28" t="str">
        <f aca="false">'Журн.расхода'!B14</f>
        <v>Ратобор-брикет от грызунов </v>
      </c>
      <c r="C14" s="29" t="n">
        <v>3</v>
      </c>
      <c r="D14" s="28" t="s">
        <v>52</v>
      </c>
      <c r="E14" s="28"/>
      <c r="F14" s="28" t="s">
        <v>27</v>
      </c>
      <c r="G14" s="29" t="n">
        <f aca="false">C14-'2 контур(3)'!G71</f>
        <v>0.44</v>
      </c>
      <c r="H14" s="28" t="str">
        <f aca="false">D14</f>
        <v>Авдеенко И.А.</v>
      </c>
      <c r="I14" s="28"/>
    </row>
    <row r="15" customFormat="false" ht="39.55" hidden="false" customHeight="false" outlineLevel="0" collapsed="false">
      <c r="A15" s="30" t="n">
        <f aca="false">'Журн.расхода'!A15</f>
        <v>45499</v>
      </c>
      <c r="B15" s="28" t="str">
        <f aca="false">'Журн.расхода'!B15</f>
        <v>Фаворит К.В.Э.</v>
      </c>
      <c r="C15" s="29" t="n">
        <v>1</v>
      </c>
      <c r="D15" s="28" t="s">
        <v>52</v>
      </c>
      <c r="E15" s="28"/>
      <c r="F15" s="28" t="str">
        <f aca="false">'Журн.расхода'!J15</f>
        <v>Синантропные насекомые</v>
      </c>
      <c r="G15" s="29" t="n">
        <f aca="false">C15-'Журн.расхода'!G15</f>
        <v>0.5</v>
      </c>
      <c r="H15" s="28" t="str">
        <f aca="false">D15</f>
        <v>Авдеенко И.А.</v>
      </c>
      <c r="I15" s="28"/>
    </row>
    <row r="16" customFormat="false" ht="39.55" hidden="false" customHeight="false" outlineLevel="0" collapsed="false">
      <c r="A16" s="30" t="n">
        <f aca="false">'Журн.расхода'!A16</f>
        <v>45502</v>
      </c>
      <c r="B16" s="28" t="str">
        <f aca="false">'Журн.расхода'!B16</f>
        <v>Супер фас</v>
      </c>
      <c r="C16" s="29" t="n">
        <v>25</v>
      </c>
      <c r="D16" s="28" t="s">
        <v>52</v>
      </c>
      <c r="E16" s="28"/>
      <c r="F16" s="28" t="str">
        <f aca="false">'Журн.расхода'!J16</f>
        <v>Синантропные насекомые</v>
      </c>
      <c r="G16" s="29" t="n">
        <f aca="false">C16-'Журн.расхода'!G16</f>
        <v>0.789999999999999</v>
      </c>
      <c r="H16" s="28" t="str">
        <f aca="false">D16</f>
        <v>Авдеенко И.А.</v>
      </c>
      <c r="I16" s="28"/>
    </row>
  </sheetData>
  <mergeCells count="9">
    <mergeCell ref="A1:C1"/>
    <mergeCell ref="D1:H2"/>
    <mergeCell ref="I1:I4"/>
    <mergeCell ref="A2:B2"/>
    <mergeCell ref="A3:B3"/>
    <mergeCell ref="D3:H4"/>
    <mergeCell ref="A4:B4"/>
    <mergeCell ref="A5:E5"/>
    <mergeCell ref="F5:I5"/>
  </mergeCells>
  <hyperlinks>
    <hyperlink ref="C3" r:id="rId1" display="adez2012@yandex.ru"/>
  </hyperlinks>
  <printOptions headings="false" gridLines="false" gridLinesSet="true" horizontalCentered="false" verticalCentered="false"/>
  <pageMargins left="0.7875" right="0.7875" top="0.886111111111111" bottom="0.886111111111111" header="0.511811023622047" footer="0.511811023622047"/>
  <pageSetup paperSize="9" scale="92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J84"/>
  <sheetViews>
    <sheetView showFormulas="false" showGridLines="true" showRowColHeaders="true" showZeros="true" rightToLeft="false" tabSelected="false" showOutlineSymbols="true" defaultGridColor="true" view="pageBreakPreview" topLeftCell="A1" colorId="64" zoomScale="75" zoomScaleNormal="75" zoomScalePageLayoutView="75" workbookViewId="0">
      <pane xSplit="2" ySplit="7" topLeftCell="C38" activePane="bottomRight" state="frozen"/>
      <selection pane="topLeft" activeCell="A1" activeCellId="0" sqref="A1"/>
      <selection pane="topRight" activeCell="C1" activeCellId="0" sqref="C1"/>
      <selection pane="bottomLeft" activeCell="A38" activeCellId="0" sqref="A38"/>
      <selection pane="bottomRight" activeCell="G71" activeCellId="0" sqref="G71"/>
    </sheetView>
  </sheetViews>
  <sheetFormatPr defaultColWidth="10.2578125" defaultRowHeight="13.8" zeroHeight="false" outlineLevelRow="0" outlineLevelCol="0"/>
  <cols>
    <col collapsed="false" customWidth="true" hidden="false" outlineLevel="0" max="1" min="1" style="1" width="17"/>
    <col collapsed="false" customWidth="true" hidden="false" outlineLevel="0" max="3" min="3" style="1" width="13"/>
    <col collapsed="false" customWidth="true" hidden="false" outlineLevel="0" max="4" min="4" style="1" width="14.75"/>
    <col collapsed="false" customWidth="true" hidden="false" outlineLevel="0" max="5" min="5" style="1" width="12"/>
    <col collapsed="false" customWidth="true" hidden="false" outlineLevel="0" max="6" min="6" style="1" width="13.25"/>
    <col collapsed="false" customWidth="true" hidden="false" outlineLevel="0" max="7" min="7" style="1" width="13"/>
    <col collapsed="false" customWidth="true" hidden="false" outlineLevel="0" max="1024" min="1024" style="1" width="10.5"/>
  </cols>
  <sheetData>
    <row r="1" customFormat="false" ht="13.8" hidden="false" customHeight="false" outlineLevel="0" collapsed="false">
      <c r="A1" s="127" t="str">
        <f aca="false">занесвынес!A1</f>
        <v>ООО Альфадез</v>
      </c>
      <c r="B1" s="127"/>
      <c r="C1" s="127"/>
      <c r="D1" s="127"/>
      <c r="E1" s="127"/>
      <c r="F1" s="127"/>
      <c r="G1" s="127"/>
    </row>
    <row r="2" customFormat="false" ht="13.8" hidden="false" customHeight="false" outlineLevel="0" collapsed="false">
      <c r="A2" s="128" t="str">
        <f aca="false">занесвынес!A2</f>
        <v>Контактный телефон</v>
      </c>
      <c r="B2" s="128"/>
      <c r="C2" s="170" t="n">
        <f aca="false">занесвынес!C2</f>
        <v>89379676209</v>
      </c>
      <c r="D2" s="170"/>
      <c r="E2" s="171"/>
      <c r="F2" s="171"/>
      <c r="G2" s="172"/>
    </row>
    <row r="3" customFormat="false" ht="13.8" hidden="false" customHeight="false" outlineLevel="0" collapsed="false">
      <c r="A3" s="132" t="s">
        <v>303</v>
      </c>
      <c r="B3" s="133" t="s">
        <v>304</v>
      </c>
      <c r="C3" s="133"/>
      <c r="D3" s="134" t="str">
        <f aca="false">занесвынес!A4</f>
        <v>Наименование обьекта</v>
      </c>
      <c r="E3" s="134"/>
      <c r="F3" s="135" t="str">
        <f aca="false">занесвынес!C4</f>
        <v>ОСП ЗГПИ</v>
      </c>
      <c r="G3" s="135"/>
    </row>
    <row r="4" customFormat="false" ht="13.8" hidden="false" customHeight="false" outlineLevel="0" collapsed="false">
      <c r="A4" s="132" t="s">
        <v>306</v>
      </c>
      <c r="B4" s="136" t="str">
        <f aca="false">журнал!J3</f>
        <v>Авдеенко И.А.</v>
      </c>
      <c r="C4" s="136"/>
      <c r="D4" s="137" t="str">
        <f aca="false">занесвынес!A5</f>
        <v>Адрес проведения работ</v>
      </c>
      <c r="E4" s="137"/>
      <c r="F4" s="136" t="str">
        <f aca="false">занесвынес!C5</f>
        <v>с.Овчарное ул.Луговая 41б</v>
      </c>
      <c r="G4" s="136"/>
    </row>
    <row r="5" customFormat="false" ht="13.8" hidden="false" customHeight="false" outlineLevel="0" collapsed="false">
      <c r="A5" s="139" t="s">
        <v>307</v>
      </c>
      <c r="B5" s="187" t="n">
        <f aca="false">'Журн.расхода'!A8</f>
        <v>45478</v>
      </c>
      <c r="C5" s="171"/>
      <c r="D5" s="171"/>
      <c r="E5" s="171"/>
      <c r="F5" s="171"/>
      <c r="G5" s="172"/>
    </row>
    <row r="7" customFormat="false" ht="13.8" hidden="false" customHeight="false" outlineLevel="0" collapsed="false">
      <c r="A7" s="127" t="s">
        <v>308</v>
      </c>
      <c r="B7" s="127"/>
      <c r="C7" s="127"/>
      <c r="D7" s="127"/>
      <c r="E7" s="127"/>
      <c r="F7" s="127"/>
      <c r="G7" s="127"/>
    </row>
    <row r="9" customFormat="false" ht="13.8" hidden="false" customHeight="false" outlineLevel="0" collapsed="false">
      <c r="A9" s="142" t="s">
        <v>309</v>
      </c>
      <c r="B9" s="142"/>
    </row>
    <row r="10" customFormat="false" ht="13.8" hidden="false" customHeight="false" outlineLevel="0" collapsed="false">
      <c r="A10" s="142" t="s">
        <v>310</v>
      </c>
    </row>
    <row r="11" s="104" customFormat="true" ht="45" hidden="false" customHeight="true" outlineLevel="0" collapsed="false">
      <c r="A11" s="143" t="s">
        <v>311</v>
      </c>
      <c r="B11" s="143" t="s">
        <v>312</v>
      </c>
      <c r="C11" s="143" t="s">
        <v>313</v>
      </c>
      <c r="D11" s="143" t="s">
        <v>314</v>
      </c>
      <c r="E11" s="143" t="s">
        <v>315</v>
      </c>
      <c r="F11" s="143" t="s">
        <v>316</v>
      </c>
      <c r="G11" s="143"/>
      <c r="AMJ11" s="1"/>
    </row>
    <row r="12" customFormat="false" ht="13.8" hidden="false" customHeight="false" outlineLevel="0" collapsed="false">
      <c r="A12" s="144" t="s">
        <v>33</v>
      </c>
      <c r="B12" s="144" t="s">
        <v>33</v>
      </c>
      <c r="C12" s="144" t="s">
        <v>33</v>
      </c>
      <c r="D12" s="144" t="s">
        <v>33</v>
      </c>
      <c r="E12" s="145" t="s">
        <v>33</v>
      </c>
      <c r="F12" s="144" t="s">
        <v>33</v>
      </c>
      <c r="G12" s="144"/>
    </row>
    <row r="14" customFormat="false" ht="13.8" hidden="false" customHeight="false" outlineLevel="0" collapsed="false">
      <c r="A14" s="142" t="s">
        <v>317</v>
      </c>
      <c r="B14" s="142"/>
      <c r="C14" s="142"/>
    </row>
    <row r="15" s="104" customFormat="true" ht="39.75" hidden="false" customHeight="true" outlineLevel="0" collapsed="false">
      <c r="A15" s="146" t="s">
        <v>311</v>
      </c>
      <c r="B15" s="143" t="s">
        <v>312</v>
      </c>
      <c r="C15" s="143" t="s">
        <v>313</v>
      </c>
      <c r="D15" s="143" t="s">
        <v>314</v>
      </c>
      <c r="E15" s="143" t="s">
        <v>315</v>
      </c>
      <c r="F15" s="143" t="s">
        <v>316</v>
      </c>
      <c r="G15" s="143"/>
      <c r="AMJ15" s="1"/>
    </row>
    <row r="16" customFormat="false" ht="26.85" hidden="false" customHeight="false" outlineLevel="0" collapsed="false">
      <c r="A16" s="5" t="s">
        <v>365</v>
      </c>
      <c r="B16" s="4" t="n">
        <v>2</v>
      </c>
      <c r="C16" s="5" t="s">
        <v>372</v>
      </c>
      <c r="D16" s="4" t="s">
        <v>33</v>
      </c>
      <c r="E16" s="147" t="s">
        <v>33</v>
      </c>
      <c r="F16" s="4" t="n">
        <v>3</v>
      </c>
      <c r="G16" s="4"/>
    </row>
    <row r="18" customFormat="false" ht="13.8" hidden="false" customHeight="false" outlineLevel="0" collapsed="false">
      <c r="A18" s="148" t="s">
        <v>318</v>
      </c>
    </row>
    <row r="19" customFormat="false" ht="13.8" hidden="false" customHeight="false" outlineLevel="0" collapsed="false">
      <c r="A19" s="149" t="s">
        <v>319</v>
      </c>
      <c r="B19" s="149" t="s">
        <v>320</v>
      </c>
    </row>
    <row r="20" customFormat="false" ht="13.8" hidden="false" customHeight="false" outlineLevel="0" collapsed="false">
      <c r="A20" s="150" t="s">
        <v>321</v>
      </c>
      <c r="B20" s="150"/>
    </row>
    <row r="21" customFormat="false" ht="13.8" hidden="false" customHeight="false" outlineLevel="0" collapsed="false">
      <c r="A21" s="133" t="s">
        <v>322</v>
      </c>
      <c r="B21" s="4" t="s">
        <v>33</v>
      </c>
    </row>
    <row r="22" customFormat="false" ht="13.8" hidden="false" customHeight="false" outlineLevel="0" collapsed="false">
      <c r="A22" s="133" t="s">
        <v>323</v>
      </c>
      <c r="B22" s="4" t="str">
        <f aca="false">B21</f>
        <v>-</v>
      </c>
    </row>
    <row r="24" customFormat="false" ht="13.8" hidden="false" customHeight="false" outlineLevel="0" collapsed="false">
      <c r="A24" s="174" t="s">
        <v>324</v>
      </c>
      <c r="B24" s="171"/>
      <c r="C24" s="171"/>
      <c r="D24" s="171"/>
      <c r="E24" s="172"/>
      <c r="F24" s="151" t="s">
        <v>33</v>
      </c>
      <c r="G24" s="151"/>
    </row>
    <row r="25" customFormat="false" ht="13.8" hidden="false" customHeight="false" outlineLevel="0" collapsed="false">
      <c r="A25" s="174" t="s">
        <v>325</v>
      </c>
      <c r="B25" s="171"/>
      <c r="C25" s="171"/>
      <c r="D25" s="171"/>
      <c r="E25" s="172"/>
      <c r="F25" s="4" t="s">
        <v>33</v>
      </c>
      <c r="G25" s="4"/>
    </row>
    <row r="26" customFormat="false" ht="13.8" hidden="false" customHeight="false" outlineLevel="0" collapsed="false">
      <c r="A26" s="174" t="s">
        <v>326</v>
      </c>
      <c r="B26" s="171"/>
      <c r="C26" s="171"/>
      <c r="D26" s="171"/>
      <c r="E26" s="172"/>
      <c r="F26" s="4" t="s">
        <v>33</v>
      </c>
      <c r="G26" s="4"/>
    </row>
    <row r="27" customFormat="false" ht="13.8" hidden="false" customHeight="false" outlineLevel="0" collapsed="false">
      <c r="A27" s="174" t="s">
        <v>327</v>
      </c>
      <c r="B27" s="171"/>
      <c r="C27" s="171"/>
      <c r="D27" s="171"/>
      <c r="E27" s="172"/>
      <c r="F27" s="4" t="n">
        <f aca="false">F16</f>
        <v>3</v>
      </c>
      <c r="G27" s="4"/>
    </row>
    <row r="28" customFormat="false" ht="13.8" hidden="false" customHeight="false" outlineLevel="0" collapsed="false">
      <c r="A28" s="148" t="s">
        <v>328</v>
      </c>
    </row>
    <row r="29" customFormat="false" ht="13.8" hidden="false" customHeight="false" outlineLevel="0" collapsed="false">
      <c r="A29" s="189" t="s">
        <v>373</v>
      </c>
      <c r="B29" s="171"/>
      <c r="C29" s="171"/>
      <c r="D29" s="171"/>
      <c r="E29" s="171"/>
      <c r="F29" s="171"/>
      <c r="G29" s="172"/>
    </row>
    <row r="31" customFormat="false" ht="13.8" hidden="false" customHeight="false" outlineLevel="0" collapsed="false">
      <c r="A31" s="142" t="s">
        <v>330</v>
      </c>
    </row>
    <row r="32" customFormat="false" ht="45" hidden="false" customHeight="true" outlineLevel="0" collapsed="false">
      <c r="A32" s="146" t="s">
        <v>311</v>
      </c>
      <c r="B32" s="143" t="s">
        <v>312</v>
      </c>
      <c r="C32" s="143" t="s">
        <v>313</v>
      </c>
      <c r="D32" s="143" t="s">
        <v>314</v>
      </c>
      <c r="E32" s="143" t="s">
        <v>315</v>
      </c>
      <c r="F32" s="143" t="s">
        <v>316</v>
      </c>
      <c r="G32" s="143"/>
    </row>
    <row r="33" customFormat="false" ht="13.8" hidden="false" customHeight="false" outlineLevel="0" collapsed="false">
      <c r="A33" s="144" t="s">
        <v>33</v>
      </c>
      <c r="B33" s="144" t="s">
        <v>33</v>
      </c>
      <c r="C33" s="144" t="s">
        <v>33</v>
      </c>
      <c r="D33" s="144" t="s">
        <v>33</v>
      </c>
      <c r="E33" s="145" t="s">
        <v>33</v>
      </c>
      <c r="F33" s="144" t="s">
        <v>33</v>
      </c>
      <c r="G33" s="144"/>
    </row>
    <row r="35" customFormat="false" ht="13.8" hidden="false" customHeight="false" outlineLevel="0" collapsed="false">
      <c r="A35" s="148" t="s">
        <v>318</v>
      </c>
    </row>
    <row r="36" customFormat="false" ht="13.8" hidden="false" customHeight="false" outlineLevel="0" collapsed="false">
      <c r="A36" s="149" t="s">
        <v>319</v>
      </c>
      <c r="B36" s="149" t="s">
        <v>320</v>
      </c>
    </row>
    <row r="37" customFormat="false" ht="13.8" hidden="false" customHeight="false" outlineLevel="0" collapsed="false">
      <c r="A37" s="133" t="s">
        <v>331</v>
      </c>
      <c r="B37" s="133"/>
    </row>
    <row r="38" customFormat="false" ht="13.8" hidden="false" customHeight="false" outlineLevel="0" collapsed="false">
      <c r="A38" s="133" t="s">
        <v>332</v>
      </c>
      <c r="B38" s="4" t="s">
        <v>33</v>
      </c>
    </row>
    <row r="39" s="104" customFormat="true" ht="13.8" hidden="false" customHeight="false" outlineLevel="0" collapsed="false">
      <c r="A39" s="133" t="s">
        <v>333</v>
      </c>
      <c r="B39" s="4" t="s">
        <v>33</v>
      </c>
      <c r="AMJ39" s="1"/>
    </row>
    <row r="40" customFormat="false" ht="13.8" hidden="false" customHeight="false" outlineLevel="0" collapsed="false">
      <c r="A40" s="133" t="s">
        <v>334</v>
      </c>
      <c r="B40" s="4" t="s">
        <v>33</v>
      </c>
      <c r="C40" s="70"/>
      <c r="D40" s="70"/>
      <c r="E40" s="70"/>
      <c r="F40" s="70"/>
    </row>
    <row r="41" customFormat="false" ht="13.8" hidden="false" customHeight="false" outlineLevel="0" collapsed="false">
      <c r="A41" s="133" t="s">
        <v>323</v>
      </c>
      <c r="B41" s="4" t="s">
        <v>33</v>
      </c>
      <c r="C41" s="70"/>
      <c r="D41" s="70"/>
      <c r="E41" s="70"/>
      <c r="F41" s="70"/>
    </row>
    <row r="42" customFormat="false" ht="13.8" hidden="false" customHeight="false" outlineLevel="0" collapsed="false">
      <c r="A42" s="171"/>
      <c r="B42" s="175"/>
      <c r="C42" s="70"/>
      <c r="D42" s="70"/>
      <c r="E42" s="70"/>
      <c r="F42" s="70"/>
    </row>
    <row r="43" customFormat="false" ht="13.8" hidden="false" customHeight="false" outlineLevel="0" collapsed="false">
      <c r="A43" s="154" t="s">
        <v>33</v>
      </c>
      <c r="B43" s="175"/>
      <c r="C43" s="175"/>
      <c r="D43" s="175"/>
      <c r="E43" s="175"/>
      <c r="F43" s="175"/>
      <c r="G43" s="172"/>
    </row>
    <row r="44" customFormat="false" ht="13.8" hidden="false" customHeight="false" outlineLevel="0" collapsed="false">
      <c r="A44" s="70"/>
      <c r="B44" s="70"/>
      <c r="C44" s="70"/>
      <c r="D44" s="70"/>
      <c r="E44" s="70"/>
      <c r="F44" s="70"/>
    </row>
    <row r="45" customFormat="false" ht="13.8" hidden="false" customHeight="false" outlineLevel="0" collapsed="false">
      <c r="A45" s="148" t="s">
        <v>328</v>
      </c>
    </row>
    <row r="46" customFormat="false" ht="13.8" hidden="false" customHeight="false" outlineLevel="0" collapsed="false">
      <c r="A46" s="129" t="s">
        <v>329</v>
      </c>
      <c r="B46" s="171"/>
      <c r="C46" s="171"/>
      <c r="D46" s="171"/>
      <c r="E46" s="171"/>
      <c r="F46" s="171"/>
      <c r="G46" s="172"/>
    </row>
    <row r="48" customFormat="false" ht="13.8" hidden="false" customHeight="false" outlineLevel="0" collapsed="false">
      <c r="A48" s="142" t="s">
        <v>335</v>
      </c>
    </row>
    <row r="49" customFormat="false" ht="26.85" hidden="false" customHeight="false" outlineLevel="0" collapsed="false">
      <c r="A49" s="149" t="s">
        <v>336</v>
      </c>
      <c r="B49" s="149" t="s">
        <v>337</v>
      </c>
      <c r="C49" s="149" t="s">
        <v>338</v>
      </c>
      <c r="D49" s="149" t="s">
        <v>339</v>
      </c>
      <c r="E49" s="149" t="s">
        <v>340</v>
      </c>
      <c r="F49" s="149" t="s">
        <v>341</v>
      </c>
      <c r="G49" s="143" t="s">
        <v>342</v>
      </c>
    </row>
    <row r="50" customFormat="false" ht="13.8" hidden="false" customHeight="false" outlineLevel="0" collapsed="false">
      <c r="A50" s="4" t="s">
        <v>33</v>
      </c>
      <c r="B50" s="4" t="s">
        <v>33</v>
      </c>
      <c r="C50" s="4" t="s">
        <v>33</v>
      </c>
      <c r="D50" s="4" t="s">
        <v>33</v>
      </c>
      <c r="E50" s="4" t="s">
        <v>33</v>
      </c>
      <c r="F50" s="4" t="s">
        <v>33</v>
      </c>
      <c r="G50" s="4" t="s">
        <v>33</v>
      </c>
    </row>
    <row r="51" customFormat="false" ht="13.8" hidden="false" customHeight="false" outlineLevel="0" collapsed="false">
      <c r="A51" s="70"/>
      <c r="B51" s="70"/>
      <c r="C51" s="70"/>
      <c r="D51" s="70"/>
      <c r="E51" s="70"/>
      <c r="F51" s="70"/>
      <c r="G51" s="70"/>
    </row>
    <row r="52" customFormat="false" ht="13.8" hidden="false" customHeight="false" outlineLevel="0" collapsed="false">
      <c r="A52" s="148" t="s">
        <v>318</v>
      </c>
      <c r="C52" s="70"/>
      <c r="D52" s="70"/>
      <c r="E52" s="70"/>
      <c r="F52" s="70"/>
      <c r="G52" s="70"/>
    </row>
    <row r="53" customFormat="false" ht="13.8" hidden="false" customHeight="false" outlineLevel="0" collapsed="false">
      <c r="A53" s="149" t="s">
        <v>319</v>
      </c>
      <c r="B53" s="149" t="s">
        <v>320</v>
      </c>
    </row>
    <row r="54" customFormat="false" ht="13.8" hidden="false" customHeight="false" outlineLevel="0" collapsed="false">
      <c r="A54" s="129" t="s">
        <v>344</v>
      </c>
      <c r="B54" s="172"/>
    </row>
    <row r="55" customFormat="false" ht="13.8" hidden="false" customHeight="false" outlineLevel="0" collapsed="false">
      <c r="A55" s="133" t="s">
        <v>337</v>
      </c>
      <c r="B55" s="4" t="s">
        <v>33</v>
      </c>
    </row>
    <row r="56" customFormat="false" ht="13.8" hidden="false" customHeight="false" outlineLevel="0" collapsed="false">
      <c r="A56" s="133" t="s">
        <v>338</v>
      </c>
      <c r="B56" s="4" t="s">
        <v>33</v>
      </c>
    </row>
    <row r="57" customFormat="false" ht="13.8" hidden="false" customHeight="false" outlineLevel="0" collapsed="false">
      <c r="A57" s="133" t="str">
        <f aca="false">D49</f>
        <v>Златоглазка</v>
      </c>
      <c r="B57" s="4" t="s">
        <v>33</v>
      </c>
    </row>
    <row r="58" customFormat="false" ht="13.8" hidden="false" customHeight="false" outlineLevel="0" collapsed="false">
      <c r="A58" s="133" t="str">
        <f aca="false">E49</f>
        <v>Комары</v>
      </c>
      <c r="B58" s="4" t="s">
        <v>33</v>
      </c>
    </row>
    <row r="59" customFormat="false" ht="13.8" hidden="false" customHeight="false" outlineLevel="0" collapsed="false">
      <c r="A59" s="133" t="str">
        <f aca="false">F49</f>
        <v>Осы</v>
      </c>
      <c r="B59" s="4" t="s">
        <v>33</v>
      </c>
    </row>
    <row r="60" customFormat="false" ht="13.8" hidden="false" customHeight="false" outlineLevel="0" collapsed="false">
      <c r="A60" s="133" t="str">
        <f aca="false">G49</f>
        <v>Пищевая моль</v>
      </c>
      <c r="B60" s="4" t="s">
        <v>33</v>
      </c>
    </row>
    <row r="62" customFormat="false" ht="13.8" hidden="false" customHeight="false" outlineLevel="0" collapsed="false">
      <c r="A62" s="154" t="s">
        <v>33</v>
      </c>
      <c r="B62" s="175"/>
      <c r="C62" s="175"/>
      <c r="D62" s="175"/>
      <c r="E62" s="175"/>
      <c r="F62" s="175"/>
      <c r="G62" s="172"/>
    </row>
    <row r="63" customFormat="false" ht="13.8" hidden="false" customHeight="false" outlineLevel="0" collapsed="false">
      <c r="A63" s="70"/>
      <c r="B63" s="70"/>
      <c r="C63" s="70"/>
      <c r="D63" s="70"/>
      <c r="E63" s="70"/>
      <c r="F63" s="70"/>
    </row>
    <row r="64" customFormat="false" ht="13.8" hidden="false" customHeight="false" outlineLevel="0" collapsed="false">
      <c r="A64" s="148" t="s">
        <v>328</v>
      </c>
    </row>
    <row r="65" customFormat="false" ht="13.8" hidden="false" customHeight="false" outlineLevel="0" collapsed="false">
      <c r="A65" s="129" t="s">
        <v>329</v>
      </c>
      <c r="B65" s="171"/>
      <c r="C65" s="171"/>
      <c r="D65" s="171"/>
      <c r="E65" s="171"/>
      <c r="F65" s="171"/>
      <c r="G65" s="172"/>
    </row>
    <row r="67" s="104" customFormat="true" ht="21.85" hidden="false" customHeight="true" outlineLevel="0" collapsed="false">
      <c r="A67" s="142" t="s">
        <v>346</v>
      </c>
      <c r="AMJ67" s="1"/>
    </row>
    <row r="68" s="104" customFormat="true" ht="38.8" hidden="false" customHeight="true" outlineLevel="0" collapsed="false">
      <c r="A68" s="143" t="s">
        <v>347</v>
      </c>
      <c r="B68" s="143"/>
      <c r="C68" s="143" t="s">
        <v>348</v>
      </c>
      <c r="D68" s="143" t="s">
        <v>47</v>
      </c>
      <c r="E68" s="143" t="s">
        <v>349</v>
      </c>
      <c r="F68" s="143"/>
      <c r="G68" s="143" t="s">
        <v>350</v>
      </c>
      <c r="AMJ68" s="1"/>
    </row>
    <row r="69" s="104" customFormat="true" ht="20.25" hidden="false" customHeight="true" outlineLevel="0" collapsed="false">
      <c r="A69" s="6" t="s">
        <v>351</v>
      </c>
      <c r="B69" s="6"/>
      <c r="C69" s="159" t="s">
        <v>33</v>
      </c>
      <c r="D69" s="6" t="s">
        <v>33</v>
      </c>
      <c r="E69" s="6" t="s">
        <v>33</v>
      </c>
      <c r="F69" s="6"/>
      <c r="G69" s="4" t="s">
        <v>33</v>
      </c>
      <c r="AMJ69" s="1"/>
    </row>
    <row r="70" s="104" customFormat="true" ht="25.5" hidden="false" customHeight="true" outlineLevel="0" collapsed="false">
      <c r="A70" s="6"/>
      <c r="B70" s="6"/>
      <c r="C70" s="160" t="s">
        <v>33</v>
      </c>
      <c r="D70" s="6"/>
      <c r="E70" s="6"/>
      <c r="F70" s="6"/>
      <c r="G70" s="4"/>
      <c r="AMJ70" s="1"/>
    </row>
    <row r="71" s="104" customFormat="true" ht="18.9" hidden="false" customHeight="true" outlineLevel="0" collapsed="false">
      <c r="A71" s="2" t="s">
        <v>352</v>
      </c>
      <c r="B71" s="2"/>
      <c r="C71" s="22" t="s">
        <v>26</v>
      </c>
      <c r="D71" s="8" t="s">
        <v>21</v>
      </c>
      <c r="E71" s="6" t="str">
        <f aca="false">журнал!F10</f>
        <v>Бродифакум 0,005%</v>
      </c>
      <c r="F71" s="6"/>
      <c r="G71" s="20" t="n">
        <f aca="false">SUM(128)*0.02</f>
        <v>2.56</v>
      </c>
      <c r="AMJ71" s="1"/>
    </row>
    <row r="72" s="104" customFormat="true" ht="25.5" hidden="false" customHeight="true" outlineLevel="0" collapsed="false">
      <c r="A72" s="2"/>
      <c r="B72" s="2"/>
      <c r="C72" s="177" t="s">
        <v>374</v>
      </c>
      <c r="D72" s="8"/>
      <c r="E72" s="6"/>
      <c r="F72" s="6"/>
      <c r="G72" s="20"/>
      <c r="AMJ72" s="1"/>
    </row>
    <row r="73" s="104" customFormat="true" ht="27" hidden="false" customHeight="true" outlineLevel="0" collapsed="false">
      <c r="A73" s="2" t="s">
        <v>345</v>
      </c>
      <c r="B73" s="2"/>
      <c r="C73" s="163" t="s">
        <v>33</v>
      </c>
      <c r="D73" s="5" t="s">
        <v>33</v>
      </c>
      <c r="E73" s="6" t="s">
        <v>33</v>
      </c>
      <c r="F73" s="6"/>
      <c r="G73" s="5" t="s">
        <v>33</v>
      </c>
      <c r="AMJ73" s="1"/>
    </row>
    <row r="74" s="104" customFormat="true" ht="11.25" hidden="false" customHeight="true" outlineLevel="0" collapsed="false">
      <c r="A74" s="178"/>
      <c r="B74" s="178"/>
      <c r="C74" s="179"/>
      <c r="D74" s="179"/>
      <c r="E74" s="179"/>
      <c r="F74" s="179"/>
      <c r="G74" s="179"/>
      <c r="AMJ74" s="1"/>
    </row>
    <row r="75" customFormat="false" ht="13.8" hidden="false" customHeight="false" outlineLevel="0" collapsed="false">
      <c r="A75" s="142" t="s">
        <v>354</v>
      </c>
      <c r="B75" s="166"/>
    </row>
    <row r="76" customFormat="false" ht="13.8" hidden="false" customHeight="false" outlineLevel="0" collapsed="false">
      <c r="A76" s="180" t="s">
        <v>355</v>
      </c>
      <c r="B76" s="171"/>
      <c r="C76" s="171"/>
      <c r="D76" s="171"/>
      <c r="E76" s="172"/>
      <c r="F76" s="156" t="s">
        <v>33</v>
      </c>
      <c r="G76" s="156"/>
    </row>
    <row r="77" customFormat="false" ht="13.8" hidden="false" customHeight="false" outlineLevel="0" collapsed="false">
      <c r="A77" s="180" t="s">
        <v>356</v>
      </c>
      <c r="B77" s="171"/>
      <c r="C77" s="171"/>
      <c r="D77" s="171"/>
      <c r="E77" s="172"/>
      <c r="F77" s="156" t="str">
        <f aca="false">F76</f>
        <v>-</v>
      </c>
      <c r="G77" s="156"/>
    </row>
    <row r="78" customFormat="false" ht="14.15" hidden="false" customHeight="true" outlineLevel="0" collapsed="false">
      <c r="A78" s="181" t="s">
        <v>357</v>
      </c>
      <c r="B78" s="182"/>
      <c r="C78" s="182"/>
      <c r="D78" s="182"/>
      <c r="E78" s="183"/>
      <c r="F78" s="188" t="s">
        <v>33</v>
      </c>
      <c r="G78" s="188"/>
    </row>
    <row r="79" customFormat="false" ht="13.8" hidden="false" customHeight="false" outlineLevel="0" collapsed="false">
      <c r="A79" s="180" t="s">
        <v>358</v>
      </c>
      <c r="B79" s="171"/>
      <c r="C79" s="171"/>
      <c r="D79" s="171"/>
      <c r="E79" s="172"/>
      <c r="F79" s="144" t="s">
        <v>359</v>
      </c>
      <c r="G79" s="144"/>
    </row>
    <row r="81" customFormat="false" ht="13.8" hidden="false" customHeight="false" outlineLevel="0" collapsed="false">
      <c r="A81" s="142" t="s">
        <v>360</v>
      </c>
    </row>
    <row r="82" customFormat="false" ht="23.85" hidden="false" customHeight="true" outlineLevel="0" collapsed="false">
      <c r="A82" s="13" t="s">
        <v>361</v>
      </c>
      <c r="B82" s="13"/>
      <c r="C82" s="13"/>
      <c r="D82" s="13"/>
      <c r="E82" s="13"/>
      <c r="F82" s="13"/>
      <c r="G82" s="13"/>
    </row>
    <row r="83" customFormat="false" ht="14.25" hidden="false" customHeight="true" outlineLevel="0" collapsed="false">
      <c r="A83" s="99" t="s">
        <v>362</v>
      </c>
      <c r="B83" s="184"/>
      <c r="C83" s="184"/>
      <c r="D83" s="184" t="s">
        <v>363</v>
      </c>
      <c r="E83" s="184"/>
      <c r="F83" s="184"/>
      <c r="G83" s="184"/>
    </row>
    <row r="84" customFormat="false" ht="27" hidden="false" customHeight="true" outlineLevel="0" collapsed="false">
      <c r="A84" s="99"/>
      <c r="B84" s="99"/>
      <c r="C84" s="184"/>
      <c r="D84" s="184"/>
      <c r="E84" s="184"/>
      <c r="F84" s="184"/>
      <c r="G84" s="184"/>
    </row>
  </sheetData>
  <mergeCells count="42">
    <mergeCell ref="A1:G1"/>
    <mergeCell ref="A2:B2"/>
    <mergeCell ref="C2:D2"/>
    <mergeCell ref="B3:C3"/>
    <mergeCell ref="D3:E3"/>
    <mergeCell ref="F3:G3"/>
    <mergeCell ref="B4:C4"/>
    <mergeCell ref="D4:E4"/>
    <mergeCell ref="F4:G4"/>
    <mergeCell ref="A7:G7"/>
    <mergeCell ref="F11:G11"/>
    <mergeCell ref="F12:G12"/>
    <mergeCell ref="F15:G15"/>
    <mergeCell ref="F16:G16"/>
    <mergeCell ref="A20:B20"/>
    <mergeCell ref="F24:G24"/>
    <mergeCell ref="F25:G25"/>
    <mergeCell ref="F26:G26"/>
    <mergeCell ref="F27:G27"/>
    <mergeCell ref="F32:G32"/>
    <mergeCell ref="F33:G33"/>
    <mergeCell ref="A68:B68"/>
    <mergeCell ref="E68:F68"/>
    <mergeCell ref="A69:B70"/>
    <mergeCell ref="D69:D70"/>
    <mergeCell ref="E69:F70"/>
    <mergeCell ref="G69:G70"/>
    <mergeCell ref="A71:B72"/>
    <mergeCell ref="D71:D72"/>
    <mergeCell ref="E71:F72"/>
    <mergeCell ref="G71:G72"/>
    <mergeCell ref="A73:B73"/>
    <mergeCell ref="E73:F73"/>
    <mergeCell ref="F76:G76"/>
    <mergeCell ref="F77:G77"/>
    <mergeCell ref="F78:G78"/>
    <mergeCell ref="F79:G79"/>
    <mergeCell ref="A82:G82"/>
    <mergeCell ref="A83:A84"/>
    <mergeCell ref="B83:C84"/>
    <mergeCell ref="D83:E84"/>
    <mergeCell ref="F83:G84"/>
  </mergeCells>
  <printOptions headings="false" gridLines="false" gridLinesSet="true" horizontalCentered="false" verticalCentered="false"/>
  <pageMargins left="0.25" right="0.25" top="0.75" bottom="0.583333333333333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46" man="true" max="16383" min="0"/>
  </rowBreaks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80"/>
  <sheetViews>
    <sheetView showFormulas="false" showGridLines="true" showRowColHeaders="true" showZeros="true" rightToLeft="false" tabSelected="false" showOutlineSymbols="true" defaultGridColor="true" view="pageBreakPreview" topLeftCell="A55" colorId="64" zoomScale="100" zoomScaleNormal="100" zoomScalePageLayoutView="100" workbookViewId="0">
      <selection pane="topLeft" activeCell="G69" activeCellId="0" sqref="G69"/>
    </sheetView>
  </sheetViews>
  <sheetFormatPr defaultColWidth="10.2578125" defaultRowHeight="12.8" zeroHeight="false" outlineLevelRow="0" outlineLevelCol="0"/>
  <cols>
    <col collapsed="false" customWidth="true" hidden="false" outlineLevel="0" max="1" min="1" style="1" width="25.54"/>
    <col collapsed="false" customWidth="true" hidden="false" outlineLevel="0" max="2" min="2" style="1" width="21.53"/>
    <col collapsed="false" customWidth="true" hidden="false" outlineLevel="0" max="4" min="4" style="1" width="16.26"/>
    <col collapsed="false" customWidth="true" hidden="false" outlineLevel="0" max="5" min="5" style="1" width="22.6"/>
    <col collapsed="false" customWidth="true" hidden="false" outlineLevel="0" max="7" min="7" style="1" width="19.2"/>
  </cols>
  <sheetData>
    <row r="1" customFormat="false" ht="13.8" hidden="false" customHeight="false" outlineLevel="0" collapsed="false">
      <c r="A1" s="127" t="str">
        <f aca="false">занесвынес!A1</f>
        <v>ООО Альфадез</v>
      </c>
      <c r="B1" s="127"/>
      <c r="C1" s="127"/>
      <c r="D1" s="127"/>
      <c r="E1" s="127"/>
      <c r="F1" s="127"/>
      <c r="G1" s="127"/>
    </row>
    <row r="2" customFormat="false" ht="13.8" hidden="false" customHeight="false" outlineLevel="0" collapsed="false">
      <c r="A2" s="128" t="str">
        <f aca="false">занесвынес!A2</f>
        <v>Контактный телефон</v>
      </c>
      <c r="B2" s="128"/>
      <c r="C2" s="170" t="n">
        <f aca="false">занесвынес!C2</f>
        <v>89379676209</v>
      </c>
      <c r="D2" s="170"/>
      <c r="E2" s="171"/>
      <c r="F2" s="171"/>
      <c r="G2" s="172"/>
    </row>
    <row r="3" customFormat="false" ht="13.8" hidden="false" customHeight="false" outlineLevel="0" collapsed="false">
      <c r="A3" s="132" t="s">
        <v>303</v>
      </c>
      <c r="B3" s="133" t="s">
        <v>304</v>
      </c>
      <c r="C3" s="133"/>
      <c r="D3" s="134" t="str">
        <f aca="false">занесвынес!A4</f>
        <v>Наименование обьекта</v>
      </c>
      <c r="E3" s="134"/>
      <c r="F3" s="135" t="str">
        <f aca="false">занесвынес!C4</f>
        <v>ОСП ЗГПИ</v>
      </c>
      <c r="G3" s="135"/>
    </row>
    <row r="4" customFormat="false" ht="13.8" hidden="false" customHeight="false" outlineLevel="0" collapsed="false">
      <c r="A4" s="132" t="s">
        <v>306</v>
      </c>
      <c r="B4" s="136" t="str">
        <f aca="false">журнал!J3</f>
        <v>Авдеенко И.А.</v>
      </c>
      <c r="C4" s="136"/>
      <c r="D4" s="137" t="str">
        <f aca="false">занесвынес!A5</f>
        <v>Адрес проведения работ</v>
      </c>
      <c r="E4" s="137"/>
      <c r="F4" s="136" t="str">
        <f aca="false">занесвынес!C5</f>
        <v>с.Овчарное ул.Луговая 41б</v>
      </c>
      <c r="G4" s="136"/>
    </row>
    <row r="5" customFormat="false" ht="13.8" hidden="false" customHeight="false" outlineLevel="0" collapsed="false">
      <c r="A5" s="139" t="s">
        <v>307</v>
      </c>
      <c r="B5" s="187" t="n">
        <f aca="false">'Журн.расхода'!A11</f>
        <v>45488</v>
      </c>
      <c r="C5" s="171"/>
      <c r="D5" s="171"/>
      <c r="E5" s="171"/>
      <c r="F5" s="171"/>
      <c r="G5" s="172"/>
    </row>
    <row r="6" customFormat="false" ht="13.8" hidden="false" customHeight="false" outlineLevel="0" collapsed="false"/>
    <row r="7" customFormat="false" ht="13.8" hidden="false" customHeight="false" outlineLevel="0" collapsed="false">
      <c r="A7" s="127" t="s">
        <v>308</v>
      </c>
      <c r="B7" s="127"/>
      <c r="C7" s="127"/>
      <c r="D7" s="127"/>
      <c r="E7" s="127"/>
      <c r="F7" s="127"/>
      <c r="G7" s="127"/>
    </row>
    <row r="8" customFormat="false" ht="13.8" hidden="false" customHeight="false" outlineLevel="0" collapsed="false">
      <c r="A8" s="190"/>
      <c r="B8" s="190"/>
      <c r="C8" s="190"/>
      <c r="D8" s="190"/>
      <c r="E8" s="190"/>
      <c r="F8" s="190"/>
      <c r="G8" s="190"/>
    </row>
    <row r="9" customFormat="false" ht="13.8" hidden="false" customHeight="false" outlineLevel="0" collapsed="false">
      <c r="A9" s="142" t="s">
        <v>309</v>
      </c>
      <c r="B9" s="142"/>
    </row>
    <row r="10" customFormat="false" ht="13.8" hidden="false" customHeight="false" outlineLevel="0" collapsed="false">
      <c r="A10" s="142" t="s">
        <v>310</v>
      </c>
    </row>
    <row r="11" customFormat="false" ht="50.95" hidden="false" customHeight="true" outlineLevel="0" collapsed="false">
      <c r="A11" s="143" t="s">
        <v>311</v>
      </c>
      <c r="B11" s="143" t="s">
        <v>312</v>
      </c>
      <c r="C11" s="143" t="s">
        <v>313</v>
      </c>
      <c r="D11" s="143" t="s">
        <v>314</v>
      </c>
      <c r="E11" s="143" t="s">
        <v>315</v>
      </c>
      <c r="F11" s="143" t="s">
        <v>316</v>
      </c>
      <c r="G11" s="143"/>
    </row>
    <row r="12" customFormat="false" ht="13.8" hidden="false" customHeight="false" outlineLevel="0" collapsed="false">
      <c r="A12" s="144" t="s">
        <v>33</v>
      </c>
      <c r="B12" s="144" t="s">
        <v>33</v>
      </c>
      <c r="C12" s="144" t="s">
        <v>33</v>
      </c>
      <c r="D12" s="144" t="s">
        <v>33</v>
      </c>
      <c r="E12" s="145" t="s">
        <v>33</v>
      </c>
      <c r="F12" s="144" t="s">
        <v>33</v>
      </c>
      <c r="G12" s="144"/>
    </row>
    <row r="13" customFormat="false" ht="20.1" hidden="false" customHeight="true" outlineLevel="0" collapsed="false">
      <c r="A13" s="191"/>
      <c r="B13" s="191"/>
      <c r="C13" s="191"/>
      <c r="D13" s="191"/>
      <c r="E13" s="191"/>
      <c r="F13" s="191"/>
      <c r="G13" s="191"/>
    </row>
    <row r="14" customFormat="false" ht="13.8" hidden="false" customHeight="false" outlineLevel="0" collapsed="false">
      <c r="A14" s="142" t="s">
        <v>317</v>
      </c>
      <c r="B14" s="142"/>
      <c r="C14" s="142"/>
    </row>
    <row r="15" customFormat="false" ht="50.95" hidden="false" customHeight="true" outlineLevel="0" collapsed="false">
      <c r="A15" s="146" t="s">
        <v>311</v>
      </c>
      <c r="B15" s="143" t="s">
        <v>312</v>
      </c>
      <c r="C15" s="143" t="s">
        <v>313</v>
      </c>
      <c r="D15" s="143" t="s">
        <v>314</v>
      </c>
      <c r="E15" s="143" t="s">
        <v>315</v>
      </c>
      <c r="F15" s="143" t="s">
        <v>316</v>
      </c>
      <c r="G15" s="143"/>
    </row>
    <row r="16" customFormat="false" ht="14.15" hidden="false" customHeight="false" outlineLevel="0" collapsed="false">
      <c r="A16" s="5" t="s">
        <v>365</v>
      </c>
      <c r="B16" s="4" t="n">
        <v>2</v>
      </c>
      <c r="C16" s="188" t="s">
        <v>33</v>
      </c>
      <c r="D16" s="4" t="s">
        <v>33</v>
      </c>
      <c r="E16" s="147" t="s">
        <v>33</v>
      </c>
      <c r="F16" s="156" t="s">
        <v>33</v>
      </c>
      <c r="G16" s="156"/>
    </row>
    <row r="17" customFormat="false" ht="13.8" hidden="false" customHeight="false" outlineLevel="0" collapsed="false">
      <c r="A17" s="148" t="s">
        <v>318</v>
      </c>
    </row>
    <row r="18" customFormat="false" ht="13.8" hidden="false" customHeight="false" outlineLevel="0" collapsed="false">
      <c r="A18" s="149" t="s">
        <v>319</v>
      </c>
      <c r="B18" s="149" t="s">
        <v>320</v>
      </c>
    </row>
    <row r="19" customFormat="false" ht="13.8" hidden="false" customHeight="false" outlineLevel="0" collapsed="false">
      <c r="A19" s="150" t="s">
        <v>321</v>
      </c>
      <c r="B19" s="150"/>
    </row>
    <row r="20" customFormat="false" ht="13.8" hidden="false" customHeight="false" outlineLevel="0" collapsed="false">
      <c r="A20" s="133" t="s">
        <v>322</v>
      </c>
      <c r="B20" s="4" t="s">
        <v>33</v>
      </c>
    </row>
    <row r="21" customFormat="false" ht="13.8" hidden="false" customHeight="false" outlineLevel="0" collapsed="false">
      <c r="A21" s="133" t="s">
        <v>323</v>
      </c>
      <c r="B21" s="4" t="str">
        <f aca="false">B20</f>
        <v>-</v>
      </c>
    </row>
    <row r="22" customFormat="false" ht="13.8" hidden="false" customHeight="false" outlineLevel="0" collapsed="false">
      <c r="A22" s="174" t="s">
        <v>324</v>
      </c>
      <c r="B22" s="171"/>
      <c r="C22" s="171"/>
      <c r="D22" s="171"/>
      <c r="E22" s="172"/>
      <c r="F22" s="151" t="s">
        <v>33</v>
      </c>
      <c r="G22" s="151"/>
    </row>
    <row r="23" customFormat="false" ht="13.8" hidden="false" customHeight="false" outlineLevel="0" collapsed="false">
      <c r="A23" s="174" t="s">
        <v>325</v>
      </c>
      <c r="B23" s="171"/>
      <c r="C23" s="171"/>
      <c r="D23" s="171"/>
      <c r="E23" s="172"/>
      <c r="F23" s="4" t="s">
        <v>33</v>
      </c>
      <c r="G23" s="4"/>
    </row>
    <row r="24" customFormat="false" ht="13.8" hidden="false" customHeight="false" outlineLevel="0" collapsed="false">
      <c r="A24" s="174" t="s">
        <v>326</v>
      </c>
      <c r="B24" s="171"/>
      <c r="C24" s="171"/>
      <c r="D24" s="171"/>
      <c r="E24" s="172"/>
      <c r="F24" s="4" t="s">
        <v>33</v>
      </c>
      <c r="G24" s="4"/>
    </row>
    <row r="25" customFormat="false" ht="13.8" hidden="false" customHeight="false" outlineLevel="0" collapsed="false">
      <c r="A25" s="174" t="s">
        <v>327</v>
      </c>
      <c r="B25" s="171"/>
      <c r="C25" s="171"/>
      <c r="D25" s="171"/>
      <c r="E25" s="172"/>
      <c r="F25" s="4" t="str">
        <f aca="false">F16</f>
        <v>-</v>
      </c>
      <c r="G25" s="4"/>
    </row>
    <row r="26" customFormat="false" ht="13.8" hidden="false" customHeight="false" outlineLevel="0" collapsed="false">
      <c r="A26" s="148" t="s">
        <v>328</v>
      </c>
    </row>
    <row r="27" customFormat="false" ht="13.8" hidden="false" customHeight="false" outlineLevel="0" collapsed="false">
      <c r="A27" s="189" t="s">
        <v>373</v>
      </c>
      <c r="B27" s="171"/>
      <c r="C27" s="171"/>
      <c r="D27" s="171"/>
      <c r="E27" s="171"/>
      <c r="F27" s="171"/>
      <c r="G27" s="172"/>
    </row>
    <row r="28" customFormat="false" ht="13.8" hidden="false" customHeight="false" outlineLevel="0" collapsed="false">
      <c r="A28" s="192"/>
      <c r="B28" s="193"/>
      <c r="C28" s="193"/>
      <c r="D28" s="193"/>
      <c r="E28" s="193"/>
      <c r="F28" s="193"/>
      <c r="G28" s="193"/>
    </row>
    <row r="29" customFormat="false" ht="13.8" hidden="false" customHeight="false" outlineLevel="0" collapsed="false">
      <c r="A29" s="142" t="s">
        <v>330</v>
      </c>
    </row>
    <row r="30" customFormat="false" ht="50.95" hidden="false" customHeight="true" outlineLevel="0" collapsed="false">
      <c r="A30" s="146" t="s">
        <v>311</v>
      </c>
      <c r="B30" s="143" t="s">
        <v>312</v>
      </c>
      <c r="C30" s="143" t="s">
        <v>313</v>
      </c>
      <c r="D30" s="143" t="s">
        <v>314</v>
      </c>
      <c r="E30" s="143" t="s">
        <v>315</v>
      </c>
      <c r="F30" s="143" t="s">
        <v>316</v>
      </c>
      <c r="G30" s="143"/>
    </row>
    <row r="31" customFormat="false" ht="13.8" hidden="false" customHeight="false" outlineLevel="0" collapsed="false">
      <c r="A31" s="144" t="s">
        <v>33</v>
      </c>
      <c r="B31" s="144" t="s">
        <v>33</v>
      </c>
      <c r="C31" s="144" t="s">
        <v>33</v>
      </c>
      <c r="D31" s="144" t="s">
        <v>33</v>
      </c>
      <c r="E31" s="145" t="s">
        <v>33</v>
      </c>
      <c r="F31" s="144" t="s">
        <v>33</v>
      </c>
      <c r="G31" s="144"/>
    </row>
    <row r="32" customFormat="false" ht="13.8" hidden="false" customHeight="false" outlineLevel="0" collapsed="false">
      <c r="A32" s="148" t="s">
        <v>318</v>
      </c>
    </row>
    <row r="33" customFormat="false" ht="13.8" hidden="false" customHeight="false" outlineLevel="0" collapsed="false">
      <c r="A33" s="149" t="s">
        <v>319</v>
      </c>
      <c r="B33" s="149" t="s">
        <v>320</v>
      </c>
    </row>
    <row r="34" customFormat="false" ht="13.8" hidden="false" customHeight="false" outlineLevel="0" collapsed="false">
      <c r="A34" s="133" t="s">
        <v>331</v>
      </c>
      <c r="B34" s="133"/>
    </row>
    <row r="35" customFormat="false" ht="13.8" hidden="false" customHeight="false" outlineLevel="0" collapsed="false">
      <c r="A35" s="133" t="s">
        <v>332</v>
      </c>
      <c r="B35" s="4" t="s">
        <v>33</v>
      </c>
    </row>
    <row r="36" customFormat="false" ht="13.8" hidden="false" customHeight="false" outlineLevel="0" collapsed="false">
      <c r="A36" s="133" t="s">
        <v>333</v>
      </c>
      <c r="B36" s="4" t="s">
        <v>33</v>
      </c>
      <c r="C36" s="104"/>
      <c r="D36" s="104"/>
      <c r="E36" s="104"/>
      <c r="F36" s="104"/>
      <c r="G36" s="104"/>
    </row>
    <row r="37" customFormat="false" ht="13.8" hidden="false" customHeight="false" outlineLevel="0" collapsed="false">
      <c r="A37" s="133" t="s">
        <v>334</v>
      </c>
      <c r="B37" s="4" t="s">
        <v>33</v>
      </c>
      <c r="C37" s="70"/>
      <c r="D37" s="70"/>
      <c r="E37" s="70"/>
      <c r="F37" s="70"/>
    </row>
    <row r="38" customFormat="false" ht="13.8" hidden="false" customHeight="false" outlineLevel="0" collapsed="false">
      <c r="A38" s="133" t="s">
        <v>323</v>
      </c>
      <c r="B38" s="4" t="s">
        <v>33</v>
      </c>
      <c r="C38" s="70"/>
      <c r="D38" s="70"/>
      <c r="E38" s="70"/>
      <c r="F38" s="70"/>
    </row>
    <row r="39" customFormat="false" ht="13.8" hidden="false" customHeight="false" outlineLevel="0" collapsed="false">
      <c r="A39" s="171"/>
      <c r="B39" s="175"/>
      <c r="C39" s="70"/>
      <c r="D39" s="70"/>
      <c r="E39" s="70"/>
      <c r="F39" s="70"/>
    </row>
    <row r="40" customFormat="false" ht="13.8" hidden="false" customHeight="false" outlineLevel="0" collapsed="false">
      <c r="A40" s="154" t="s">
        <v>33</v>
      </c>
      <c r="B40" s="175"/>
      <c r="C40" s="175"/>
      <c r="D40" s="175"/>
      <c r="E40" s="175"/>
      <c r="F40" s="175"/>
      <c r="G40" s="172"/>
    </row>
    <row r="41" customFormat="false" ht="13.8" hidden="false" customHeight="false" outlineLevel="0" collapsed="false">
      <c r="A41" s="194"/>
      <c r="B41" s="195"/>
      <c r="C41" s="195"/>
      <c r="D41" s="195"/>
      <c r="E41" s="195"/>
      <c r="F41" s="195"/>
      <c r="G41" s="193"/>
    </row>
    <row r="42" customFormat="false" ht="13.8" hidden="false" customHeight="false" outlineLevel="0" collapsed="false">
      <c r="A42" s="148" t="s">
        <v>328</v>
      </c>
    </row>
    <row r="43" customFormat="false" ht="13.8" hidden="false" customHeight="false" outlineLevel="0" collapsed="false">
      <c r="A43" s="129" t="s">
        <v>329</v>
      </c>
      <c r="B43" s="171"/>
      <c r="C43" s="171"/>
      <c r="D43" s="171"/>
      <c r="E43" s="171"/>
      <c r="F43" s="171"/>
      <c r="G43" s="172"/>
    </row>
    <row r="44" customFormat="false" ht="13.8" hidden="false" customHeight="false" outlineLevel="0" collapsed="false">
      <c r="A44" s="142" t="s">
        <v>335</v>
      </c>
    </row>
    <row r="45" customFormat="false" ht="24.85" hidden="false" customHeight="false" outlineLevel="0" collapsed="false">
      <c r="A45" s="149" t="s">
        <v>336</v>
      </c>
      <c r="B45" s="149" t="s">
        <v>337</v>
      </c>
      <c r="C45" s="149" t="s">
        <v>338</v>
      </c>
      <c r="D45" s="149" t="s">
        <v>339</v>
      </c>
      <c r="E45" s="149" t="s">
        <v>340</v>
      </c>
      <c r="F45" s="149" t="s">
        <v>341</v>
      </c>
      <c r="G45" s="143" t="s">
        <v>342</v>
      </c>
    </row>
    <row r="46" customFormat="false" ht="13.8" hidden="false" customHeight="false" outlineLevel="0" collapsed="false">
      <c r="A46" s="4" t="s">
        <v>33</v>
      </c>
      <c r="B46" s="4" t="s">
        <v>33</v>
      </c>
      <c r="C46" s="4" t="s">
        <v>33</v>
      </c>
      <c r="D46" s="4" t="s">
        <v>33</v>
      </c>
      <c r="E46" s="4" t="s">
        <v>33</v>
      </c>
      <c r="F46" s="4" t="s">
        <v>33</v>
      </c>
      <c r="G46" s="4" t="s">
        <v>33</v>
      </c>
    </row>
    <row r="47" customFormat="false" ht="13.8" hidden="false" customHeight="false" outlineLevel="0" collapsed="false">
      <c r="A47" s="70"/>
      <c r="B47" s="70"/>
      <c r="C47" s="70"/>
      <c r="D47" s="70"/>
      <c r="E47" s="70"/>
      <c r="F47" s="70"/>
      <c r="G47" s="70"/>
    </row>
    <row r="48" customFormat="false" ht="13.8" hidden="false" customHeight="false" outlineLevel="0" collapsed="false">
      <c r="A48" s="148" t="s">
        <v>318</v>
      </c>
      <c r="C48" s="70"/>
      <c r="D48" s="70"/>
      <c r="E48" s="70"/>
      <c r="F48" s="70"/>
      <c r="G48" s="70"/>
    </row>
    <row r="49" customFormat="false" ht="13.8" hidden="false" customHeight="false" outlineLevel="0" collapsed="false">
      <c r="A49" s="149" t="s">
        <v>319</v>
      </c>
      <c r="B49" s="149" t="s">
        <v>320</v>
      </c>
    </row>
    <row r="50" customFormat="false" ht="13.8" hidden="false" customHeight="false" outlineLevel="0" collapsed="false">
      <c r="A50" s="129" t="s">
        <v>344</v>
      </c>
      <c r="B50" s="172"/>
    </row>
    <row r="51" customFormat="false" ht="13.8" hidden="false" customHeight="false" outlineLevel="0" collapsed="false">
      <c r="A51" s="133" t="s">
        <v>337</v>
      </c>
      <c r="B51" s="4" t="s">
        <v>33</v>
      </c>
    </row>
    <row r="52" customFormat="false" ht="13.8" hidden="false" customHeight="false" outlineLevel="0" collapsed="false">
      <c r="A52" s="133" t="s">
        <v>338</v>
      </c>
      <c r="B52" s="4" t="s">
        <v>33</v>
      </c>
    </row>
    <row r="53" customFormat="false" ht="13.8" hidden="false" customHeight="false" outlineLevel="0" collapsed="false">
      <c r="A53" s="133" t="str">
        <f aca="false">D45</f>
        <v>Златоглазка</v>
      </c>
      <c r="B53" s="4" t="s">
        <v>33</v>
      </c>
    </row>
    <row r="54" customFormat="false" ht="13.8" hidden="false" customHeight="false" outlineLevel="0" collapsed="false">
      <c r="A54" s="133" t="str">
        <f aca="false">E45</f>
        <v>Комары</v>
      </c>
      <c r="B54" s="4" t="s">
        <v>33</v>
      </c>
    </row>
    <row r="55" customFormat="false" ht="13.8" hidden="false" customHeight="false" outlineLevel="0" collapsed="false">
      <c r="A55" s="133" t="str">
        <f aca="false">F45</f>
        <v>Осы</v>
      </c>
      <c r="B55" s="4" t="s">
        <v>33</v>
      </c>
    </row>
    <row r="56" customFormat="false" ht="13.8" hidden="false" customHeight="false" outlineLevel="0" collapsed="false">
      <c r="A56" s="133" t="str">
        <f aca="false">G45</f>
        <v>Пищевая моль</v>
      </c>
      <c r="B56" s="4" t="s">
        <v>33</v>
      </c>
    </row>
    <row r="57" customFormat="false" ht="13.8" hidden="false" customHeight="false" outlineLevel="0" collapsed="false"/>
    <row r="58" customFormat="false" ht="13.8" hidden="false" customHeight="false" outlineLevel="0" collapsed="false">
      <c r="A58" s="154" t="s">
        <v>33</v>
      </c>
      <c r="B58" s="175"/>
      <c r="C58" s="175"/>
      <c r="D58" s="175"/>
      <c r="E58" s="175"/>
      <c r="F58" s="175"/>
      <c r="G58" s="172"/>
    </row>
    <row r="59" customFormat="false" ht="13.8" hidden="false" customHeight="false" outlineLevel="0" collapsed="false">
      <c r="A59" s="70"/>
      <c r="B59" s="70"/>
      <c r="C59" s="70"/>
      <c r="D59" s="70"/>
      <c r="E59" s="70"/>
      <c r="F59" s="70"/>
    </row>
    <row r="60" customFormat="false" ht="13.8" hidden="false" customHeight="false" outlineLevel="0" collapsed="false">
      <c r="A60" s="148" t="s">
        <v>328</v>
      </c>
    </row>
    <row r="61" customFormat="false" ht="13.8" hidden="false" customHeight="false" outlineLevel="0" collapsed="false">
      <c r="A61" s="129" t="s">
        <v>329</v>
      </c>
      <c r="B61" s="171"/>
      <c r="C61" s="171"/>
      <c r="D61" s="171"/>
      <c r="E61" s="171"/>
      <c r="F61" s="171"/>
      <c r="G61" s="172"/>
    </row>
    <row r="62" customFormat="false" ht="13.8" hidden="false" customHeight="false" outlineLevel="0" collapsed="false"/>
    <row r="63" customFormat="false" ht="13.8" hidden="false" customHeight="false" outlineLevel="0" collapsed="false">
      <c r="A63" s="142" t="s">
        <v>346</v>
      </c>
      <c r="B63" s="104"/>
      <c r="C63" s="104"/>
      <c r="D63" s="104"/>
      <c r="E63" s="104"/>
      <c r="F63" s="104"/>
      <c r="G63" s="104"/>
    </row>
    <row r="64" customFormat="false" ht="50.95" hidden="false" customHeight="true" outlineLevel="0" collapsed="false">
      <c r="A64" s="143" t="s">
        <v>347</v>
      </c>
      <c r="B64" s="143"/>
      <c r="C64" s="143" t="s">
        <v>348</v>
      </c>
      <c r="D64" s="143" t="s">
        <v>47</v>
      </c>
      <c r="E64" s="143" t="s">
        <v>349</v>
      </c>
      <c r="F64" s="143"/>
      <c r="G64" s="143" t="s">
        <v>350</v>
      </c>
    </row>
    <row r="65" customFormat="false" ht="13.8" hidden="false" customHeight="true" outlineLevel="0" collapsed="false">
      <c r="A65" s="6" t="s">
        <v>351</v>
      </c>
      <c r="B65" s="6"/>
      <c r="C65" s="159" t="s">
        <v>33</v>
      </c>
      <c r="D65" s="6" t="s">
        <v>33</v>
      </c>
      <c r="E65" s="6" t="s">
        <v>33</v>
      </c>
      <c r="F65" s="6"/>
      <c r="G65" s="4" t="s">
        <v>33</v>
      </c>
    </row>
    <row r="66" customFormat="false" ht="13.8" hidden="false" customHeight="false" outlineLevel="0" collapsed="false">
      <c r="A66" s="6"/>
      <c r="B66" s="6"/>
      <c r="C66" s="160" t="s">
        <v>33</v>
      </c>
      <c r="D66" s="6"/>
      <c r="E66" s="6"/>
      <c r="F66" s="6"/>
      <c r="G66" s="4"/>
    </row>
    <row r="67" customFormat="false" ht="13.8" hidden="false" customHeight="true" outlineLevel="0" collapsed="false">
      <c r="A67" s="2" t="s">
        <v>352</v>
      </c>
      <c r="B67" s="2"/>
      <c r="C67" s="22" t="s">
        <v>26</v>
      </c>
      <c r="D67" s="161" t="str">
        <f aca="false">'Журн.расхода'!B11</f>
        <v>Ратобор-брикет от грызунов </v>
      </c>
      <c r="E67" s="6" t="str">
        <f aca="false">журнал!F10</f>
        <v>Бродифакум 0,005%</v>
      </c>
      <c r="F67" s="6"/>
      <c r="G67" s="20" t="n">
        <f aca="false">SUM(128)*0.02</f>
        <v>2.56</v>
      </c>
    </row>
    <row r="68" customFormat="false" ht="23.85" hidden="false" customHeight="false" outlineLevel="0" collapsed="false">
      <c r="A68" s="2"/>
      <c r="B68" s="2"/>
      <c r="C68" s="177" t="s">
        <v>374</v>
      </c>
      <c r="D68" s="161"/>
      <c r="E68" s="6"/>
      <c r="F68" s="6"/>
      <c r="G68" s="20"/>
    </row>
    <row r="69" customFormat="false" ht="24.85" hidden="false" customHeight="true" outlineLevel="0" collapsed="false">
      <c r="A69" s="2" t="s">
        <v>345</v>
      </c>
      <c r="B69" s="2"/>
      <c r="C69" s="163" t="s">
        <v>33</v>
      </c>
      <c r="D69" s="5" t="s">
        <v>33</v>
      </c>
      <c r="E69" s="6" t="s">
        <v>33</v>
      </c>
      <c r="F69" s="6"/>
      <c r="G69" s="5" t="s">
        <v>33</v>
      </c>
    </row>
    <row r="70" customFormat="false" ht="13.8" hidden="false" customHeight="false" outlineLevel="0" collapsed="false">
      <c r="A70" s="178"/>
      <c r="B70" s="178"/>
      <c r="C70" s="179"/>
      <c r="D70" s="179"/>
      <c r="E70" s="179"/>
      <c r="F70" s="179"/>
      <c r="G70" s="179"/>
    </row>
    <row r="71" customFormat="false" ht="13.8" hidden="false" customHeight="false" outlineLevel="0" collapsed="false">
      <c r="A71" s="142" t="s">
        <v>354</v>
      </c>
      <c r="B71" s="166"/>
    </row>
    <row r="72" customFormat="false" ht="13.8" hidden="false" customHeight="false" outlineLevel="0" collapsed="false">
      <c r="A72" s="180" t="s">
        <v>355</v>
      </c>
      <c r="B72" s="171"/>
      <c r="C72" s="171"/>
      <c r="D72" s="171"/>
      <c r="E72" s="172"/>
      <c r="F72" s="156" t="s">
        <v>33</v>
      </c>
      <c r="G72" s="156"/>
    </row>
    <row r="73" customFormat="false" ht="13.8" hidden="false" customHeight="false" outlineLevel="0" collapsed="false">
      <c r="A73" s="180" t="s">
        <v>356</v>
      </c>
      <c r="B73" s="171"/>
      <c r="C73" s="171"/>
      <c r="D73" s="171"/>
      <c r="E73" s="172"/>
      <c r="F73" s="156" t="s">
        <v>33</v>
      </c>
      <c r="G73" s="156"/>
    </row>
    <row r="74" customFormat="false" ht="13.8" hidden="false" customHeight="false" outlineLevel="0" collapsed="false">
      <c r="A74" s="181" t="s">
        <v>357</v>
      </c>
      <c r="B74" s="182"/>
      <c r="C74" s="182"/>
      <c r="D74" s="182"/>
      <c r="E74" s="183"/>
      <c r="F74" s="156" t="s">
        <v>33</v>
      </c>
      <c r="G74" s="156"/>
    </row>
    <row r="75" customFormat="false" ht="13.8" hidden="false" customHeight="false" outlineLevel="0" collapsed="false">
      <c r="A75" s="180" t="s">
        <v>358</v>
      </c>
      <c r="B75" s="171"/>
      <c r="C75" s="171"/>
      <c r="D75" s="171"/>
      <c r="E75" s="172"/>
      <c r="F75" s="144" t="s">
        <v>359</v>
      </c>
      <c r="G75" s="144"/>
    </row>
    <row r="76" customFormat="false" ht="13.8" hidden="false" customHeight="false" outlineLevel="0" collapsed="false"/>
    <row r="77" customFormat="false" ht="13.8" hidden="false" customHeight="false" outlineLevel="0" collapsed="false">
      <c r="A77" s="142" t="s">
        <v>360</v>
      </c>
    </row>
    <row r="78" customFormat="false" ht="37.3" hidden="false" customHeight="true" outlineLevel="0" collapsed="false">
      <c r="A78" s="13" t="s">
        <v>361</v>
      </c>
      <c r="B78" s="13"/>
      <c r="C78" s="13"/>
      <c r="D78" s="13"/>
      <c r="E78" s="13"/>
      <c r="F78" s="13"/>
      <c r="G78" s="13"/>
    </row>
    <row r="79" customFormat="false" ht="13.8" hidden="false" customHeight="true" outlineLevel="0" collapsed="false">
      <c r="A79" s="99" t="s">
        <v>362</v>
      </c>
      <c r="B79" s="184"/>
      <c r="C79" s="184"/>
      <c r="D79" s="184" t="s">
        <v>363</v>
      </c>
      <c r="E79" s="184"/>
      <c r="F79" s="184"/>
      <c r="G79" s="184"/>
    </row>
    <row r="80" customFormat="false" ht="13.8" hidden="false" customHeight="false" outlineLevel="0" collapsed="false">
      <c r="A80" s="99"/>
      <c r="B80" s="99"/>
      <c r="C80" s="184"/>
      <c r="D80" s="184"/>
      <c r="E80" s="184"/>
      <c r="F80" s="184"/>
      <c r="G80" s="184"/>
    </row>
  </sheetData>
  <mergeCells count="42">
    <mergeCell ref="A1:G1"/>
    <mergeCell ref="A2:B2"/>
    <mergeCell ref="C2:D2"/>
    <mergeCell ref="B3:C3"/>
    <mergeCell ref="D3:E3"/>
    <mergeCell ref="F3:G3"/>
    <mergeCell ref="B4:C4"/>
    <mergeCell ref="D4:E4"/>
    <mergeCell ref="F4:G4"/>
    <mergeCell ref="A7:G7"/>
    <mergeCell ref="F11:G11"/>
    <mergeCell ref="F12:G12"/>
    <mergeCell ref="F15:G15"/>
    <mergeCell ref="F16:G16"/>
    <mergeCell ref="A19:B19"/>
    <mergeCell ref="F22:G22"/>
    <mergeCell ref="F23:G23"/>
    <mergeCell ref="F24:G24"/>
    <mergeCell ref="F25:G25"/>
    <mergeCell ref="F30:G30"/>
    <mergeCell ref="F31:G31"/>
    <mergeCell ref="A64:B64"/>
    <mergeCell ref="E64:F64"/>
    <mergeCell ref="A65:B66"/>
    <mergeCell ref="D65:D66"/>
    <mergeCell ref="E65:F66"/>
    <mergeCell ref="G65:G66"/>
    <mergeCell ref="A67:B68"/>
    <mergeCell ref="D67:D68"/>
    <mergeCell ref="E67:F68"/>
    <mergeCell ref="G67:G68"/>
    <mergeCell ref="A69:B69"/>
    <mergeCell ref="E69:F69"/>
    <mergeCell ref="F72:G72"/>
    <mergeCell ref="F73:G73"/>
    <mergeCell ref="F74:G74"/>
    <mergeCell ref="F75:G75"/>
    <mergeCell ref="A78:G78"/>
    <mergeCell ref="A79:A80"/>
    <mergeCell ref="B79:C80"/>
    <mergeCell ref="D79:E80"/>
    <mergeCell ref="F79:G80"/>
  </mergeCells>
  <printOptions headings="false" gridLines="false" gridLinesSet="true" horizontalCentered="false" verticalCentered="false"/>
  <pageMargins left="0.7875" right="0.7875" top="0.886111111111111" bottom="0.886111111111111" header="0.511811023622047" footer="0.511811023622047"/>
  <pageSetup paperSize="9" scale="6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43" man="true" max="16383" min="0"/>
  </rowBreaks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J84"/>
  <sheetViews>
    <sheetView showFormulas="false" showGridLines="true" showRowColHeaders="true" showZeros="true" rightToLeft="false" tabSelected="false" showOutlineSymbols="true" defaultGridColor="true" view="pageBreakPreview" topLeftCell="A1" colorId="64" zoomScale="75" zoomScaleNormal="75" zoomScalePageLayoutView="75" workbookViewId="0">
      <pane xSplit="0" ySplit="6" topLeftCell="A37" activePane="bottomLeft" state="frozen"/>
      <selection pane="topLeft" activeCell="A1" activeCellId="0" sqref="A1"/>
      <selection pane="bottomLeft" activeCell="G73" activeCellId="0" sqref="G73"/>
    </sheetView>
  </sheetViews>
  <sheetFormatPr defaultColWidth="10.2578125" defaultRowHeight="13.8" zeroHeight="false" outlineLevelRow="0" outlineLevelCol="0"/>
  <cols>
    <col collapsed="false" customWidth="true" hidden="false" outlineLevel="0" max="1" min="1" style="1" width="17"/>
    <col collapsed="false" customWidth="true" hidden="false" outlineLevel="0" max="3" min="3" style="1" width="13"/>
    <col collapsed="false" customWidth="true" hidden="false" outlineLevel="0" max="4" min="4" style="1" width="14.75"/>
    <col collapsed="false" customWidth="true" hidden="false" outlineLevel="0" max="5" min="5" style="1" width="12"/>
    <col collapsed="false" customWidth="true" hidden="false" outlineLevel="0" max="6" min="6" style="1" width="13.25"/>
    <col collapsed="false" customWidth="true" hidden="false" outlineLevel="0" max="7" min="7" style="1" width="13"/>
    <col collapsed="false" customWidth="true" hidden="false" outlineLevel="0" max="1024" min="1024" style="1" width="10.5"/>
  </cols>
  <sheetData>
    <row r="1" customFormat="false" ht="13.8" hidden="false" customHeight="false" outlineLevel="0" collapsed="false">
      <c r="A1" s="127" t="str">
        <f aca="false">занесвынес!A1</f>
        <v>ООО Альфадез</v>
      </c>
      <c r="B1" s="127"/>
      <c r="C1" s="127"/>
      <c r="D1" s="127"/>
      <c r="E1" s="127"/>
      <c r="F1" s="127"/>
      <c r="G1" s="127"/>
    </row>
    <row r="2" customFormat="false" ht="13.8" hidden="false" customHeight="false" outlineLevel="0" collapsed="false">
      <c r="A2" s="128" t="str">
        <f aca="false">занесвынес!A2</f>
        <v>Контактный телефон</v>
      </c>
      <c r="B2" s="128"/>
      <c r="C2" s="170" t="n">
        <f aca="false">занесвынес!C2</f>
        <v>89379676209</v>
      </c>
      <c r="D2" s="170"/>
      <c r="E2" s="171"/>
      <c r="F2" s="171"/>
      <c r="G2" s="172"/>
    </row>
    <row r="3" customFormat="false" ht="13.8" hidden="false" customHeight="false" outlineLevel="0" collapsed="false">
      <c r="A3" s="132" t="s">
        <v>303</v>
      </c>
      <c r="B3" s="133" t="s">
        <v>304</v>
      </c>
      <c r="C3" s="133"/>
      <c r="D3" s="134" t="str">
        <f aca="false">занесвынес!A4</f>
        <v>Наименование обьекта</v>
      </c>
      <c r="E3" s="134"/>
      <c r="F3" s="135" t="str">
        <f aca="false">занесвынес!C4</f>
        <v>ОСП ЗГПИ</v>
      </c>
      <c r="G3" s="135"/>
    </row>
    <row r="4" customFormat="false" ht="13.8" hidden="false" customHeight="false" outlineLevel="0" collapsed="false">
      <c r="A4" s="132" t="s">
        <v>306</v>
      </c>
      <c r="B4" s="136" t="str">
        <f aca="false">журнал!J3</f>
        <v>Авдеенко И.А.</v>
      </c>
      <c r="C4" s="136"/>
      <c r="D4" s="137" t="str">
        <f aca="false">занесвынес!A5</f>
        <v>Адрес проведения работ</v>
      </c>
      <c r="E4" s="137"/>
      <c r="F4" s="136" t="str">
        <f aca="false">занесвынес!C5</f>
        <v>с.Овчарное ул.Луговая 41б</v>
      </c>
      <c r="G4" s="136"/>
    </row>
    <row r="5" customFormat="false" ht="13.8" hidden="false" customHeight="false" outlineLevel="0" collapsed="false">
      <c r="A5" s="139" t="s">
        <v>307</v>
      </c>
      <c r="B5" s="187" t="n">
        <f aca="false">'Журн.расхода'!A14</f>
        <v>45496</v>
      </c>
      <c r="C5" s="171"/>
      <c r="D5" s="171"/>
      <c r="E5" s="171"/>
      <c r="F5" s="171"/>
      <c r="G5" s="172"/>
    </row>
    <row r="7" customFormat="false" ht="13.8" hidden="false" customHeight="false" outlineLevel="0" collapsed="false">
      <c r="A7" s="127" t="s">
        <v>308</v>
      </c>
      <c r="B7" s="127"/>
      <c r="C7" s="127"/>
      <c r="D7" s="127"/>
      <c r="E7" s="127"/>
      <c r="F7" s="127"/>
      <c r="G7" s="127"/>
    </row>
    <row r="9" customFormat="false" ht="13.8" hidden="false" customHeight="false" outlineLevel="0" collapsed="false">
      <c r="A9" s="142" t="s">
        <v>309</v>
      </c>
      <c r="B9" s="142"/>
    </row>
    <row r="10" customFormat="false" ht="13.8" hidden="false" customHeight="false" outlineLevel="0" collapsed="false">
      <c r="A10" s="142" t="s">
        <v>310</v>
      </c>
    </row>
    <row r="11" s="104" customFormat="true" ht="45" hidden="false" customHeight="true" outlineLevel="0" collapsed="false">
      <c r="A11" s="143" t="s">
        <v>311</v>
      </c>
      <c r="B11" s="143" t="s">
        <v>312</v>
      </c>
      <c r="C11" s="143" t="s">
        <v>313</v>
      </c>
      <c r="D11" s="143" t="s">
        <v>314</v>
      </c>
      <c r="E11" s="143" t="s">
        <v>315</v>
      </c>
      <c r="F11" s="143" t="s">
        <v>316</v>
      </c>
      <c r="G11" s="143"/>
      <c r="AMJ11" s="1"/>
    </row>
    <row r="12" customFormat="false" ht="13.8" hidden="false" customHeight="false" outlineLevel="0" collapsed="false">
      <c r="A12" s="144" t="s">
        <v>33</v>
      </c>
      <c r="B12" s="144" t="s">
        <v>33</v>
      </c>
      <c r="C12" s="144" t="s">
        <v>33</v>
      </c>
      <c r="D12" s="144" t="s">
        <v>33</v>
      </c>
      <c r="E12" s="145" t="s">
        <v>33</v>
      </c>
      <c r="F12" s="144" t="s">
        <v>33</v>
      </c>
      <c r="G12" s="144"/>
    </row>
    <row r="14" customFormat="false" ht="13.8" hidden="false" customHeight="false" outlineLevel="0" collapsed="false">
      <c r="A14" s="142" t="s">
        <v>317</v>
      </c>
      <c r="B14" s="142"/>
      <c r="C14" s="142"/>
    </row>
    <row r="15" s="104" customFormat="true" ht="39.75" hidden="false" customHeight="true" outlineLevel="0" collapsed="false">
      <c r="A15" s="146" t="s">
        <v>311</v>
      </c>
      <c r="B15" s="143" t="s">
        <v>312</v>
      </c>
      <c r="C15" s="143" t="s">
        <v>313</v>
      </c>
      <c r="D15" s="143" t="s">
        <v>314</v>
      </c>
      <c r="E15" s="143" t="s">
        <v>315</v>
      </c>
      <c r="F15" s="143" t="s">
        <v>316</v>
      </c>
      <c r="G15" s="143"/>
      <c r="AMJ15" s="1"/>
    </row>
    <row r="16" customFormat="false" ht="26.85" hidden="false" customHeight="false" outlineLevel="0" collapsed="false">
      <c r="A16" s="5" t="s">
        <v>365</v>
      </c>
      <c r="B16" s="4" t="n">
        <v>2</v>
      </c>
      <c r="C16" s="188" t="s">
        <v>33</v>
      </c>
      <c r="D16" s="4" t="s">
        <v>33</v>
      </c>
      <c r="E16" s="147" t="s">
        <v>33</v>
      </c>
      <c r="F16" s="156" t="s">
        <v>33</v>
      </c>
      <c r="G16" s="156"/>
    </row>
    <row r="18" customFormat="false" ht="13.8" hidden="false" customHeight="false" outlineLevel="0" collapsed="false">
      <c r="A18" s="148" t="s">
        <v>318</v>
      </c>
    </row>
    <row r="19" customFormat="false" ht="13.8" hidden="false" customHeight="false" outlineLevel="0" collapsed="false">
      <c r="A19" s="149" t="s">
        <v>319</v>
      </c>
      <c r="B19" s="149" t="s">
        <v>320</v>
      </c>
    </row>
    <row r="20" customFormat="false" ht="13.8" hidden="false" customHeight="false" outlineLevel="0" collapsed="false">
      <c r="A20" s="150" t="s">
        <v>321</v>
      </c>
      <c r="B20" s="150"/>
    </row>
    <row r="21" customFormat="false" ht="13.8" hidden="false" customHeight="false" outlineLevel="0" collapsed="false">
      <c r="A21" s="133" t="s">
        <v>322</v>
      </c>
      <c r="B21" s="4" t="s">
        <v>33</v>
      </c>
    </row>
    <row r="22" customFormat="false" ht="13.8" hidden="false" customHeight="false" outlineLevel="0" collapsed="false">
      <c r="A22" s="133" t="s">
        <v>323</v>
      </c>
      <c r="B22" s="4" t="str">
        <f aca="false">B21</f>
        <v>-</v>
      </c>
    </row>
    <row r="24" customFormat="false" ht="13.8" hidden="false" customHeight="false" outlineLevel="0" collapsed="false">
      <c r="A24" s="174" t="s">
        <v>324</v>
      </c>
      <c r="B24" s="171"/>
      <c r="C24" s="171"/>
      <c r="D24" s="171"/>
      <c r="E24" s="172"/>
      <c r="F24" s="151" t="s">
        <v>33</v>
      </c>
      <c r="G24" s="151"/>
    </row>
    <row r="25" customFormat="false" ht="13.8" hidden="false" customHeight="false" outlineLevel="0" collapsed="false">
      <c r="A25" s="174" t="s">
        <v>325</v>
      </c>
      <c r="B25" s="171"/>
      <c r="C25" s="171"/>
      <c r="D25" s="171"/>
      <c r="E25" s="172"/>
      <c r="F25" s="4" t="s">
        <v>33</v>
      </c>
      <c r="G25" s="4"/>
    </row>
    <row r="26" customFormat="false" ht="13.8" hidden="false" customHeight="false" outlineLevel="0" collapsed="false">
      <c r="A26" s="174" t="s">
        <v>326</v>
      </c>
      <c r="B26" s="171"/>
      <c r="C26" s="171"/>
      <c r="D26" s="171"/>
      <c r="E26" s="172"/>
      <c r="F26" s="4" t="s">
        <v>33</v>
      </c>
      <c r="G26" s="4"/>
    </row>
    <row r="27" customFormat="false" ht="13.8" hidden="false" customHeight="false" outlineLevel="0" collapsed="false">
      <c r="A27" s="174" t="s">
        <v>327</v>
      </c>
      <c r="B27" s="171"/>
      <c r="C27" s="171"/>
      <c r="D27" s="171"/>
      <c r="E27" s="172"/>
      <c r="F27" s="4" t="str">
        <f aca="false">F16</f>
        <v>-</v>
      </c>
      <c r="G27" s="4"/>
    </row>
    <row r="28" customFormat="false" ht="13.8" hidden="false" customHeight="false" outlineLevel="0" collapsed="false">
      <c r="A28" s="148" t="s">
        <v>328</v>
      </c>
    </row>
    <row r="29" customFormat="false" ht="13.8" hidden="false" customHeight="false" outlineLevel="0" collapsed="false">
      <c r="A29" s="189" t="s">
        <v>373</v>
      </c>
      <c r="B29" s="171"/>
      <c r="C29" s="171"/>
      <c r="D29" s="171"/>
      <c r="E29" s="171"/>
      <c r="F29" s="171"/>
      <c r="G29" s="172"/>
    </row>
    <row r="31" customFormat="false" ht="13.8" hidden="false" customHeight="false" outlineLevel="0" collapsed="false">
      <c r="A31" s="142" t="s">
        <v>330</v>
      </c>
    </row>
    <row r="32" customFormat="false" ht="45" hidden="false" customHeight="true" outlineLevel="0" collapsed="false">
      <c r="A32" s="146" t="s">
        <v>311</v>
      </c>
      <c r="B32" s="143" t="s">
        <v>312</v>
      </c>
      <c r="C32" s="143" t="s">
        <v>313</v>
      </c>
      <c r="D32" s="143" t="s">
        <v>314</v>
      </c>
      <c r="E32" s="143" t="s">
        <v>315</v>
      </c>
      <c r="F32" s="143" t="s">
        <v>316</v>
      </c>
      <c r="G32" s="143"/>
    </row>
    <row r="33" customFormat="false" ht="13.8" hidden="false" customHeight="false" outlineLevel="0" collapsed="false">
      <c r="A33" s="144" t="s">
        <v>33</v>
      </c>
      <c r="B33" s="144" t="s">
        <v>33</v>
      </c>
      <c r="C33" s="144" t="s">
        <v>33</v>
      </c>
      <c r="D33" s="144" t="s">
        <v>33</v>
      </c>
      <c r="E33" s="145" t="s">
        <v>33</v>
      </c>
      <c r="F33" s="144" t="s">
        <v>33</v>
      </c>
      <c r="G33" s="144"/>
    </row>
    <row r="35" customFormat="false" ht="13.8" hidden="false" customHeight="false" outlineLevel="0" collapsed="false">
      <c r="A35" s="148" t="s">
        <v>318</v>
      </c>
    </row>
    <row r="36" customFormat="false" ht="13.8" hidden="false" customHeight="false" outlineLevel="0" collapsed="false">
      <c r="A36" s="149" t="s">
        <v>319</v>
      </c>
      <c r="B36" s="149" t="s">
        <v>320</v>
      </c>
    </row>
    <row r="37" customFormat="false" ht="13.8" hidden="false" customHeight="false" outlineLevel="0" collapsed="false">
      <c r="A37" s="133" t="s">
        <v>331</v>
      </c>
      <c r="B37" s="133"/>
    </row>
    <row r="38" customFormat="false" ht="13.8" hidden="false" customHeight="false" outlineLevel="0" collapsed="false">
      <c r="A38" s="133" t="s">
        <v>332</v>
      </c>
      <c r="B38" s="4" t="s">
        <v>33</v>
      </c>
    </row>
    <row r="39" s="104" customFormat="true" ht="13.8" hidden="false" customHeight="false" outlineLevel="0" collapsed="false">
      <c r="A39" s="133" t="s">
        <v>333</v>
      </c>
      <c r="B39" s="4" t="s">
        <v>33</v>
      </c>
      <c r="AMJ39" s="1"/>
    </row>
    <row r="40" customFormat="false" ht="13.8" hidden="false" customHeight="false" outlineLevel="0" collapsed="false">
      <c r="A40" s="133" t="s">
        <v>334</v>
      </c>
      <c r="B40" s="4" t="s">
        <v>33</v>
      </c>
      <c r="C40" s="70"/>
      <c r="D40" s="70"/>
      <c r="E40" s="70"/>
      <c r="F40" s="70"/>
    </row>
    <row r="41" customFormat="false" ht="13.8" hidden="false" customHeight="false" outlineLevel="0" collapsed="false">
      <c r="A41" s="133" t="s">
        <v>323</v>
      </c>
      <c r="B41" s="4" t="s">
        <v>33</v>
      </c>
      <c r="C41" s="70"/>
      <c r="D41" s="70"/>
      <c r="E41" s="70"/>
      <c r="F41" s="70"/>
    </row>
    <row r="42" customFormat="false" ht="13.8" hidden="false" customHeight="false" outlineLevel="0" collapsed="false">
      <c r="A42" s="171"/>
      <c r="B42" s="175"/>
      <c r="C42" s="70"/>
      <c r="D42" s="70"/>
      <c r="E42" s="70"/>
      <c r="F42" s="70"/>
    </row>
    <row r="43" customFormat="false" ht="13.8" hidden="false" customHeight="false" outlineLevel="0" collapsed="false">
      <c r="A43" s="154" t="s">
        <v>33</v>
      </c>
      <c r="B43" s="175"/>
      <c r="C43" s="175"/>
      <c r="D43" s="175"/>
      <c r="E43" s="175"/>
      <c r="F43" s="175"/>
      <c r="G43" s="172"/>
    </row>
    <row r="44" customFormat="false" ht="13.8" hidden="false" customHeight="false" outlineLevel="0" collapsed="false">
      <c r="A44" s="70"/>
      <c r="B44" s="70"/>
      <c r="C44" s="70"/>
      <c r="D44" s="70"/>
      <c r="E44" s="70"/>
      <c r="F44" s="70"/>
    </row>
    <row r="45" customFormat="false" ht="13.8" hidden="false" customHeight="false" outlineLevel="0" collapsed="false">
      <c r="A45" s="148" t="s">
        <v>328</v>
      </c>
    </row>
    <row r="46" customFormat="false" ht="13.8" hidden="false" customHeight="false" outlineLevel="0" collapsed="false">
      <c r="A46" s="129" t="s">
        <v>329</v>
      </c>
      <c r="B46" s="171"/>
      <c r="C46" s="171"/>
      <c r="D46" s="171"/>
      <c r="E46" s="171"/>
      <c r="F46" s="171"/>
      <c r="G46" s="172"/>
    </row>
    <row r="48" customFormat="false" ht="13.8" hidden="false" customHeight="false" outlineLevel="0" collapsed="false">
      <c r="A48" s="142" t="s">
        <v>335</v>
      </c>
    </row>
    <row r="49" customFormat="false" ht="26.85" hidden="false" customHeight="false" outlineLevel="0" collapsed="false">
      <c r="A49" s="149" t="s">
        <v>336</v>
      </c>
      <c r="B49" s="149" t="s">
        <v>337</v>
      </c>
      <c r="C49" s="149" t="s">
        <v>338</v>
      </c>
      <c r="D49" s="149" t="s">
        <v>339</v>
      </c>
      <c r="E49" s="149" t="s">
        <v>340</v>
      </c>
      <c r="F49" s="149" t="s">
        <v>341</v>
      </c>
      <c r="G49" s="143" t="s">
        <v>342</v>
      </c>
    </row>
    <row r="50" customFormat="false" ht="13.8" hidden="false" customHeight="false" outlineLevel="0" collapsed="false">
      <c r="A50" s="4" t="s">
        <v>33</v>
      </c>
      <c r="B50" s="4" t="s">
        <v>33</v>
      </c>
      <c r="C50" s="4" t="s">
        <v>33</v>
      </c>
      <c r="D50" s="4" t="s">
        <v>33</v>
      </c>
      <c r="E50" s="4" t="s">
        <v>33</v>
      </c>
      <c r="F50" s="4" t="s">
        <v>33</v>
      </c>
      <c r="G50" s="4" t="s">
        <v>33</v>
      </c>
    </row>
    <row r="51" customFormat="false" ht="13.8" hidden="false" customHeight="false" outlineLevel="0" collapsed="false">
      <c r="A51" s="70"/>
      <c r="B51" s="70"/>
      <c r="C51" s="70"/>
      <c r="D51" s="70"/>
      <c r="E51" s="70"/>
      <c r="F51" s="70"/>
      <c r="G51" s="70"/>
    </row>
    <row r="52" customFormat="false" ht="13.8" hidden="false" customHeight="false" outlineLevel="0" collapsed="false">
      <c r="A52" s="148" t="s">
        <v>318</v>
      </c>
      <c r="C52" s="70"/>
      <c r="D52" s="70"/>
      <c r="E52" s="70"/>
      <c r="F52" s="70"/>
      <c r="G52" s="70"/>
    </row>
    <row r="53" customFormat="false" ht="13.8" hidden="false" customHeight="false" outlineLevel="0" collapsed="false">
      <c r="A53" s="149" t="s">
        <v>319</v>
      </c>
      <c r="B53" s="149" t="s">
        <v>320</v>
      </c>
    </row>
    <row r="54" customFormat="false" ht="13.8" hidden="false" customHeight="false" outlineLevel="0" collapsed="false">
      <c r="A54" s="129" t="s">
        <v>344</v>
      </c>
      <c r="B54" s="172"/>
    </row>
    <row r="55" customFormat="false" ht="13.8" hidden="false" customHeight="false" outlineLevel="0" collapsed="false">
      <c r="A55" s="133" t="s">
        <v>337</v>
      </c>
      <c r="B55" s="4" t="s">
        <v>33</v>
      </c>
    </row>
    <row r="56" customFormat="false" ht="13.8" hidden="false" customHeight="false" outlineLevel="0" collapsed="false">
      <c r="A56" s="133" t="s">
        <v>338</v>
      </c>
      <c r="B56" s="4" t="s">
        <v>33</v>
      </c>
    </row>
    <row r="57" customFormat="false" ht="13.8" hidden="false" customHeight="false" outlineLevel="0" collapsed="false">
      <c r="A57" s="133" t="str">
        <f aca="false">D49</f>
        <v>Златоглазка</v>
      </c>
      <c r="B57" s="4" t="s">
        <v>33</v>
      </c>
    </row>
    <row r="58" customFormat="false" ht="13.8" hidden="false" customHeight="false" outlineLevel="0" collapsed="false">
      <c r="A58" s="133" t="str">
        <f aca="false">E49</f>
        <v>Комары</v>
      </c>
      <c r="B58" s="4" t="s">
        <v>33</v>
      </c>
    </row>
    <row r="59" customFormat="false" ht="13.8" hidden="false" customHeight="false" outlineLevel="0" collapsed="false">
      <c r="A59" s="133" t="str">
        <f aca="false">F49</f>
        <v>Осы</v>
      </c>
      <c r="B59" s="4" t="s">
        <v>33</v>
      </c>
    </row>
    <row r="60" customFormat="false" ht="13.8" hidden="false" customHeight="false" outlineLevel="0" collapsed="false">
      <c r="A60" s="133" t="str">
        <f aca="false">G49</f>
        <v>Пищевая моль</v>
      </c>
      <c r="B60" s="4" t="s">
        <v>33</v>
      </c>
    </row>
    <row r="62" customFormat="false" ht="13.8" hidden="false" customHeight="false" outlineLevel="0" collapsed="false">
      <c r="A62" s="154" t="s">
        <v>33</v>
      </c>
      <c r="B62" s="175"/>
      <c r="C62" s="175"/>
      <c r="D62" s="175"/>
      <c r="E62" s="175"/>
      <c r="F62" s="175"/>
      <c r="G62" s="172"/>
    </row>
    <row r="63" customFormat="false" ht="13.8" hidden="false" customHeight="false" outlineLevel="0" collapsed="false">
      <c r="A63" s="70"/>
      <c r="B63" s="70"/>
      <c r="C63" s="70"/>
      <c r="D63" s="70"/>
      <c r="E63" s="70"/>
      <c r="F63" s="70"/>
    </row>
    <row r="64" customFormat="false" ht="13.8" hidden="false" customHeight="false" outlineLevel="0" collapsed="false">
      <c r="A64" s="148" t="s">
        <v>328</v>
      </c>
    </row>
    <row r="65" customFormat="false" ht="13.8" hidden="false" customHeight="false" outlineLevel="0" collapsed="false">
      <c r="A65" s="129" t="s">
        <v>329</v>
      </c>
      <c r="B65" s="171"/>
      <c r="C65" s="171"/>
      <c r="D65" s="171"/>
      <c r="E65" s="171"/>
      <c r="F65" s="171"/>
      <c r="G65" s="172"/>
    </row>
    <row r="67" s="104" customFormat="true" ht="22.85" hidden="false" customHeight="true" outlineLevel="0" collapsed="false">
      <c r="A67" s="142" t="s">
        <v>346</v>
      </c>
      <c r="AMJ67" s="1"/>
    </row>
    <row r="68" s="104" customFormat="true" ht="41.75" hidden="false" customHeight="true" outlineLevel="0" collapsed="false">
      <c r="A68" s="143" t="s">
        <v>347</v>
      </c>
      <c r="B68" s="143"/>
      <c r="C68" s="143" t="s">
        <v>348</v>
      </c>
      <c r="D68" s="143" t="s">
        <v>47</v>
      </c>
      <c r="E68" s="143" t="s">
        <v>349</v>
      </c>
      <c r="F68" s="143"/>
      <c r="G68" s="143" t="s">
        <v>350</v>
      </c>
      <c r="AMJ68" s="1"/>
    </row>
    <row r="69" s="104" customFormat="true" ht="20.25" hidden="false" customHeight="true" outlineLevel="0" collapsed="false">
      <c r="A69" s="6" t="s">
        <v>351</v>
      </c>
      <c r="B69" s="6"/>
      <c r="C69" s="159" t="s">
        <v>33</v>
      </c>
      <c r="D69" s="6" t="s">
        <v>33</v>
      </c>
      <c r="E69" s="6" t="s">
        <v>33</v>
      </c>
      <c r="F69" s="6"/>
      <c r="G69" s="4" t="s">
        <v>33</v>
      </c>
      <c r="AMJ69" s="1"/>
    </row>
    <row r="70" s="104" customFormat="true" ht="25.5" hidden="false" customHeight="true" outlineLevel="0" collapsed="false">
      <c r="A70" s="6"/>
      <c r="B70" s="6"/>
      <c r="C70" s="160" t="s">
        <v>33</v>
      </c>
      <c r="D70" s="6"/>
      <c r="E70" s="6"/>
      <c r="F70" s="6"/>
      <c r="G70" s="4"/>
      <c r="AMJ70" s="1"/>
    </row>
    <row r="71" s="104" customFormat="true" ht="24.75" hidden="false" customHeight="true" outlineLevel="0" collapsed="false">
      <c r="A71" s="2" t="s">
        <v>352</v>
      </c>
      <c r="B71" s="2"/>
      <c r="C71" s="22" t="s">
        <v>26</v>
      </c>
      <c r="D71" s="161" t="str">
        <f aca="false">'Журн.расхода'!B14</f>
        <v>Ратобор-брикет от грызунов </v>
      </c>
      <c r="E71" s="6" t="str">
        <f aca="false">журнал!F10</f>
        <v>Бродифакум 0,005%</v>
      </c>
      <c r="F71" s="6"/>
      <c r="G71" s="20" t="n">
        <f aca="false">SUM(128*0.02)</f>
        <v>2.56</v>
      </c>
      <c r="AMJ71" s="1"/>
    </row>
    <row r="72" s="104" customFormat="true" ht="25.5" hidden="false" customHeight="true" outlineLevel="0" collapsed="false">
      <c r="A72" s="2"/>
      <c r="B72" s="2"/>
      <c r="C72" s="177" t="s">
        <v>25</v>
      </c>
      <c r="D72" s="161"/>
      <c r="E72" s="6"/>
      <c r="F72" s="6"/>
      <c r="G72" s="20"/>
      <c r="AMJ72" s="1"/>
    </row>
    <row r="73" s="104" customFormat="true" ht="27" hidden="false" customHeight="true" outlineLevel="0" collapsed="false">
      <c r="A73" s="2" t="s">
        <v>345</v>
      </c>
      <c r="B73" s="2"/>
      <c r="C73" s="163" t="s">
        <v>33</v>
      </c>
      <c r="D73" s="5" t="s">
        <v>33</v>
      </c>
      <c r="E73" s="6" t="s">
        <v>33</v>
      </c>
      <c r="F73" s="6"/>
      <c r="G73" s="5" t="s">
        <v>33</v>
      </c>
      <c r="AMJ73" s="1"/>
    </row>
    <row r="74" s="104" customFormat="true" ht="11.25" hidden="false" customHeight="true" outlineLevel="0" collapsed="false">
      <c r="A74" s="178"/>
      <c r="B74" s="178"/>
      <c r="C74" s="179"/>
      <c r="D74" s="179"/>
      <c r="E74" s="179"/>
      <c r="F74" s="179"/>
      <c r="G74" s="179"/>
      <c r="AMJ74" s="1"/>
    </row>
    <row r="75" customFormat="false" ht="13.8" hidden="false" customHeight="false" outlineLevel="0" collapsed="false">
      <c r="A75" s="142" t="s">
        <v>354</v>
      </c>
      <c r="B75" s="166"/>
    </row>
    <row r="76" customFormat="false" ht="13.8" hidden="false" customHeight="false" outlineLevel="0" collapsed="false">
      <c r="A76" s="180" t="s">
        <v>355</v>
      </c>
      <c r="B76" s="171"/>
      <c r="C76" s="171"/>
      <c r="D76" s="171"/>
      <c r="E76" s="172"/>
      <c r="F76" s="156" t="s">
        <v>33</v>
      </c>
      <c r="G76" s="156"/>
    </row>
    <row r="77" customFormat="false" ht="13.8" hidden="false" customHeight="false" outlineLevel="0" collapsed="false">
      <c r="A77" s="180" t="s">
        <v>356</v>
      </c>
      <c r="B77" s="171"/>
      <c r="C77" s="171"/>
      <c r="D77" s="171"/>
      <c r="E77" s="172"/>
      <c r="F77" s="156" t="s">
        <v>33</v>
      </c>
      <c r="G77" s="156"/>
    </row>
    <row r="78" customFormat="false" ht="13.8" hidden="false" customHeight="false" outlineLevel="0" collapsed="false">
      <c r="A78" s="181" t="s">
        <v>357</v>
      </c>
      <c r="B78" s="182"/>
      <c r="C78" s="182"/>
      <c r="D78" s="182"/>
      <c r="E78" s="183"/>
      <c r="F78" s="156" t="s">
        <v>33</v>
      </c>
      <c r="G78" s="156"/>
    </row>
    <row r="79" customFormat="false" ht="13.8" hidden="false" customHeight="false" outlineLevel="0" collapsed="false">
      <c r="A79" s="180" t="s">
        <v>358</v>
      </c>
      <c r="B79" s="171"/>
      <c r="C79" s="171"/>
      <c r="D79" s="171"/>
      <c r="E79" s="172"/>
      <c r="F79" s="144" t="s">
        <v>359</v>
      </c>
      <c r="G79" s="144"/>
    </row>
    <row r="81" customFormat="false" ht="13.8" hidden="false" customHeight="false" outlineLevel="0" collapsed="false">
      <c r="A81" s="142" t="s">
        <v>360</v>
      </c>
    </row>
    <row r="82" customFormat="false" ht="31.8" hidden="false" customHeight="true" outlineLevel="0" collapsed="false">
      <c r="A82" s="13" t="s">
        <v>361</v>
      </c>
      <c r="B82" s="13"/>
      <c r="C82" s="13"/>
      <c r="D82" s="13"/>
      <c r="E82" s="13"/>
      <c r="F82" s="13"/>
      <c r="G82" s="13"/>
    </row>
    <row r="83" customFormat="false" ht="14.25" hidden="false" customHeight="true" outlineLevel="0" collapsed="false">
      <c r="A83" s="99" t="s">
        <v>362</v>
      </c>
      <c r="B83" s="184"/>
      <c r="C83" s="184"/>
      <c r="D83" s="184" t="s">
        <v>363</v>
      </c>
      <c r="E83" s="184"/>
      <c r="F83" s="184"/>
      <c r="G83" s="184"/>
    </row>
    <row r="84" customFormat="false" ht="27" hidden="false" customHeight="true" outlineLevel="0" collapsed="false">
      <c r="A84" s="99"/>
      <c r="B84" s="99"/>
      <c r="C84" s="184"/>
      <c r="D84" s="184"/>
      <c r="E84" s="184"/>
      <c r="F84" s="184"/>
      <c r="G84" s="184"/>
    </row>
  </sheetData>
  <mergeCells count="42">
    <mergeCell ref="A1:G1"/>
    <mergeCell ref="A2:B2"/>
    <mergeCell ref="C2:D2"/>
    <mergeCell ref="B3:C3"/>
    <mergeCell ref="D3:E3"/>
    <mergeCell ref="F3:G3"/>
    <mergeCell ref="B4:C4"/>
    <mergeCell ref="D4:E4"/>
    <mergeCell ref="F4:G4"/>
    <mergeCell ref="A7:G7"/>
    <mergeCell ref="F11:G11"/>
    <mergeCell ref="F12:G12"/>
    <mergeCell ref="F15:G15"/>
    <mergeCell ref="F16:G16"/>
    <mergeCell ref="A20:B20"/>
    <mergeCell ref="F24:G24"/>
    <mergeCell ref="F25:G25"/>
    <mergeCell ref="F26:G26"/>
    <mergeCell ref="F27:G27"/>
    <mergeCell ref="F32:G32"/>
    <mergeCell ref="F33:G33"/>
    <mergeCell ref="A68:B68"/>
    <mergeCell ref="E68:F68"/>
    <mergeCell ref="A69:B70"/>
    <mergeCell ref="D69:D70"/>
    <mergeCell ref="E69:F70"/>
    <mergeCell ref="G69:G70"/>
    <mergeCell ref="A71:B72"/>
    <mergeCell ref="D71:D72"/>
    <mergeCell ref="E71:F72"/>
    <mergeCell ref="G71:G72"/>
    <mergeCell ref="A73:B73"/>
    <mergeCell ref="E73:F73"/>
    <mergeCell ref="F76:G76"/>
    <mergeCell ref="F77:G77"/>
    <mergeCell ref="F78:G78"/>
    <mergeCell ref="F79:G79"/>
    <mergeCell ref="A82:G82"/>
    <mergeCell ref="A83:A84"/>
    <mergeCell ref="B83:C84"/>
    <mergeCell ref="D83:E84"/>
    <mergeCell ref="F83:G84"/>
  </mergeCells>
  <printOptions headings="false" gridLines="false" gridLinesSet="true" horizontalCentered="false" verticalCentered="false"/>
  <pageMargins left="0.25" right="0.25" top="0.75" bottom="0.583333333333333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46" man="true" max="16383" min="0"/>
  </rowBreaks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J84"/>
  <sheetViews>
    <sheetView showFormulas="false" showGridLines="true" showRowColHeaders="true" showZeros="true" rightToLeft="false" tabSelected="false" showOutlineSymbols="true" defaultGridColor="true" view="pageBreakPreview" topLeftCell="A1" colorId="64" zoomScale="75" zoomScaleNormal="75" zoomScalePageLayoutView="75" workbookViewId="0">
      <pane xSplit="2" ySplit="7" topLeftCell="C56" activePane="bottomRight" state="frozen"/>
      <selection pane="topLeft" activeCell="A1" activeCellId="0" sqref="A1"/>
      <selection pane="topRight" activeCell="C1" activeCellId="0" sqref="C1"/>
      <selection pane="bottomLeft" activeCell="A56" activeCellId="0" sqref="A56"/>
      <selection pane="bottomRight" activeCell="G71" activeCellId="0" sqref="G71"/>
    </sheetView>
  </sheetViews>
  <sheetFormatPr defaultColWidth="10.2578125" defaultRowHeight="13.8" zeroHeight="false" outlineLevelRow="0" outlineLevelCol="0"/>
  <cols>
    <col collapsed="false" customWidth="true" hidden="false" outlineLevel="0" max="1" min="1" style="1" width="17"/>
    <col collapsed="false" customWidth="true" hidden="false" outlineLevel="0" max="3" min="3" style="1" width="13"/>
    <col collapsed="false" customWidth="true" hidden="false" outlineLevel="0" max="4" min="4" style="1" width="14.75"/>
    <col collapsed="false" customWidth="true" hidden="false" outlineLevel="0" max="5" min="5" style="1" width="12"/>
    <col collapsed="false" customWidth="true" hidden="false" outlineLevel="0" max="6" min="6" style="1" width="13.25"/>
    <col collapsed="false" customWidth="true" hidden="false" outlineLevel="0" max="7" min="7" style="1" width="13"/>
    <col collapsed="false" customWidth="true" hidden="false" outlineLevel="0" max="1024" min="1024" style="1" width="10.5"/>
  </cols>
  <sheetData>
    <row r="1" customFormat="false" ht="13.8" hidden="false" customHeight="false" outlineLevel="0" collapsed="false">
      <c r="A1" s="127" t="str">
        <f aca="false">занесвынес!A1</f>
        <v>ООО Альфадез</v>
      </c>
      <c r="B1" s="127"/>
      <c r="C1" s="127"/>
      <c r="D1" s="127"/>
      <c r="E1" s="127"/>
      <c r="F1" s="127"/>
      <c r="G1" s="127"/>
    </row>
    <row r="2" customFormat="false" ht="13.8" hidden="false" customHeight="false" outlineLevel="0" collapsed="false">
      <c r="A2" s="128" t="str">
        <f aca="false">занесвынес!A2</f>
        <v>Контактный телефон</v>
      </c>
      <c r="B2" s="128"/>
      <c r="C2" s="170" t="n">
        <f aca="false">занесвынес!C2</f>
        <v>89379676209</v>
      </c>
      <c r="D2" s="170"/>
      <c r="E2" s="171"/>
      <c r="F2" s="171"/>
      <c r="G2" s="172"/>
    </row>
    <row r="3" customFormat="false" ht="13.8" hidden="false" customHeight="false" outlineLevel="0" collapsed="false">
      <c r="A3" s="132" t="s">
        <v>303</v>
      </c>
      <c r="B3" s="133" t="s">
        <v>304</v>
      </c>
      <c r="C3" s="133"/>
      <c r="D3" s="134" t="str">
        <f aca="false">занесвынес!A4</f>
        <v>Наименование обьекта</v>
      </c>
      <c r="E3" s="134"/>
      <c r="F3" s="135" t="str">
        <f aca="false">занесвынес!C4</f>
        <v>ОСП ЗГПИ</v>
      </c>
      <c r="G3" s="135"/>
    </row>
    <row r="4" customFormat="false" ht="13.8" hidden="false" customHeight="false" outlineLevel="0" collapsed="false">
      <c r="A4" s="132" t="s">
        <v>306</v>
      </c>
      <c r="B4" s="136" t="str">
        <f aca="false">журнал!J3</f>
        <v>Авдеенко И.А.</v>
      </c>
      <c r="C4" s="136"/>
      <c r="D4" s="137" t="str">
        <f aca="false">занесвынес!A5</f>
        <v>Адрес проведения работ</v>
      </c>
      <c r="E4" s="137"/>
      <c r="F4" s="136" t="str">
        <f aca="false">занесвынес!C5</f>
        <v>с.Овчарное ул.Луговая 41б</v>
      </c>
      <c r="G4" s="136"/>
    </row>
    <row r="5" customFormat="false" ht="13.8" hidden="false" customHeight="false" outlineLevel="0" collapsed="false">
      <c r="A5" s="139" t="s">
        <v>307</v>
      </c>
      <c r="B5" s="173" t="n">
        <v>45503</v>
      </c>
      <c r="C5" s="171"/>
      <c r="D5" s="171"/>
      <c r="E5" s="171"/>
      <c r="F5" s="171"/>
      <c r="G5" s="172"/>
    </row>
    <row r="7" customFormat="false" ht="13.8" hidden="false" customHeight="false" outlineLevel="0" collapsed="false">
      <c r="A7" s="127" t="s">
        <v>308</v>
      </c>
      <c r="B7" s="127"/>
      <c r="C7" s="127"/>
      <c r="D7" s="127"/>
      <c r="E7" s="127"/>
      <c r="F7" s="127"/>
      <c r="G7" s="127"/>
    </row>
    <row r="9" customFormat="false" ht="13.8" hidden="false" customHeight="false" outlineLevel="0" collapsed="false">
      <c r="A9" s="142" t="s">
        <v>309</v>
      </c>
      <c r="B9" s="142"/>
    </row>
    <row r="10" customFormat="false" ht="13.8" hidden="false" customHeight="false" outlineLevel="0" collapsed="false">
      <c r="A10" s="142" t="s">
        <v>310</v>
      </c>
    </row>
    <row r="11" s="104" customFormat="true" ht="45" hidden="false" customHeight="true" outlineLevel="0" collapsed="false">
      <c r="A11" s="143" t="s">
        <v>311</v>
      </c>
      <c r="B11" s="143" t="s">
        <v>312</v>
      </c>
      <c r="C11" s="143" t="s">
        <v>313</v>
      </c>
      <c r="D11" s="143" t="s">
        <v>314</v>
      </c>
      <c r="E11" s="143" t="s">
        <v>315</v>
      </c>
      <c r="F11" s="143" t="s">
        <v>316</v>
      </c>
      <c r="G11" s="143"/>
      <c r="AMJ11" s="1"/>
    </row>
    <row r="12" customFormat="false" ht="13.8" hidden="false" customHeight="false" outlineLevel="0" collapsed="false">
      <c r="A12" s="144" t="s">
        <v>33</v>
      </c>
      <c r="B12" s="144" t="s">
        <v>33</v>
      </c>
      <c r="C12" s="144" t="s">
        <v>33</v>
      </c>
      <c r="D12" s="144" t="s">
        <v>33</v>
      </c>
      <c r="E12" s="145" t="s">
        <v>33</v>
      </c>
      <c r="F12" s="144" t="s">
        <v>33</v>
      </c>
      <c r="G12" s="144"/>
    </row>
    <row r="14" customFormat="false" ht="13.8" hidden="false" customHeight="false" outlineLevel="0" collapsed="false">
      <c r="A14" s="142" t="s">
        <v>317</v>
      </c>
      <c r="B14" s="142"/>
      <c r="C14" s="142"/>
    </row>
    <row r="15" s="104" customFormat="true" ht="39.75" hidden="false" customHeight="true" outlineLevel="0" collapsed="false">
      <c r="A15" s="146" t="s">
        <v>311</v>
      </c>
      <c r="B15" s="143" t="s">
        <v>312</v>
      </c>
      <c r="C15" s="143" t="s">
        <v>313</v>
      </c>
      <c r="D15" s="143" t="s">
        <v>314</v>
      </c>
      <c r="E15" s="143" t="s">
        <v>315</v>
      </c>
      <c r="F15" s="143" t="s">
        <v>316</v>
      </c>
      <c r="G15" s="143"/>
      <c r="AMJ15" s="1"/>
    </row>
    <row r="16" customFormat="false" ht="26.85" hidden="false" customHeight="false" outlineLevel="0" collapsed="false">
      <c r="A16" s="5" t="s">
        <v>365</v>
      </c>
      <c r="B16" s="4" t="n">
        <v>2</v>
      </c>
      <c r="C16" s="188" t="s">
        <v>375</v>
      </c>
      <c r="D16" s="4" t="s">
        <v>33</v>
      </c>
      <c r="E16" s="147" t="s">
        <v>33</v>
      </c>
      <c r="F16" s="156" t="n">
        <v>9</v>
      </c>
      <c r="G16" s="156"/>
    </row>
    <row r="18" customFormat="false" ht="13.8" hidden="false" customHeight="false" outlineLevel="0" collapsed="false">
      <c r="A18" s="148" t="s">
        <v>318</v>
      </c>
    </row>
    <row r="19" customFormat="false" ht="13.8" hidden="false" customHeight="false" outlineLevel="0" collapsed="false">
      <c r="A19" s="149" t="s">
        <v>319</v>
      </c>
      <c r="B19" s="149" t="s">
        <v>320</v>
      </c>
    </row>
    <row r="20" customFormat="false" ht="13.8" hidden="false" customHeight="false" outlineLevel="0" collapsed="false">
      <c r="A20" s="150" t="s">
        <v>321</v>
      </c>
      <c r="B20" s="150"/>
    </row>
    <row r="21" customFormat="false" ht="13.8" hidden="false" customHeight="false" outlineLevel="0" collapsed="false">
      <c r="A21" s="133" t="s">
        <v>322</v>
      </c>
      <c r="B21" s="4" t="s">
        <v>33</v>
      </c>
    </row>
    <row r="22" customFormat="false" ht="13.8" hidden="false" customHeight="false" outlineLevel="0" collapsed="false">
      <c r="A22" s="133" t="s">
        <v>323</v>
      </c>
      <c r="B22" s="4" t="str">
        <f aca="false">B21</f>
        <v>-</v>
      </c>
    </row>
    <row r="24" customFormat="false" ht="13.8" hidden="false" customHeight="false" outlineLevel="0" collapsed="false">
      <c r="A24" s="174" t="s">
        <v>324</v>
      </c>
      <c r="B24" s="171"/>
      <c r="C24" s="171"/>
      <c r="D24" s="171"/>
      <c r="E24" s="172"/>
      <c r="F24" s="151" t="s">
        <v>33</v>
      </c>
      <c r="G24" s="151"/>
    </row>
    <row r="25" customFormat="false" ht="13.8" hidden="false" customHeight="false" outlineLevel="0" collapsed="false">
      <c r="A25" s="174" t="s">
        <v>325</v>
      </c>
      <c r="B25" s="171"/>
      <c r="C25" s="171"/>
      <c r="D25" s="171"/>
      <c r="E25" s="172"/>
      <c r="F25" s="4" t="s">
        <v>33</v>
      </c>
      <c r="G25" s="4"/>
    </row>
    <row r="26" customFormat="false" ht="13.8" hidden="false" customHeight="false" outlineLevel="0" collapsed="false">
      <c r="A26" s="174" t="s">
        <v>326</v>
      </c>
      <c r="B26" s="171"/>
      <c r="C26" s="171"/>
      <c r="D26" s="171"/>
      <c r="E26" s="172"/>
      <c r="F26" s="4" t="s">
        <v>33</v>
      </c>
      <c r="G26" s="4"/>
    </row>
    <row r="27" customFormat="false" ht="13.8" hidden="false" customHeight="false" outlineLevel="0" collapsed="false">
      <c r="A27" s="174" t="s">
        <v>327</v>
      </c>
      <c r="B27" s="171"/>
      <c r="C27" s="171"/>
      <c r="D27" s="171"/>
      <c r="E27" s="172"/>
      <c r="F27" s="4" t="n">
        <f aca="false">F16</f>
        <v>9</v>
      </c>
      <c r="G27" s="4"/>
    </row>
    <row r="28" customFormat="false" ht="13.8" hidden="false" customHeight="false" outlineLevel="0" collapsed="false">
      <c r="A28" s="148" t="s">
        <v>328</v>
      </c>
    </row>
    <row r="29" customFormat="false" ht="13.8" hidden="false" customHeight="false" outlineLevel="0" collapsed="false">
      <c r="A29" s="129" t="s">
        <v>376</v>
      </c>
      <c r="B29" s="171"/>
      <c r="C29" s="171"/>
      <c r="D29" s="171"/>
      <c r="E29" s="171"/>
      <c r="F29" s="171"/>
      <c r="G29" s="172"/>
    </row>
    <row r="31" customFormat="false" ht="13.8" hidden="false" customHeight="false" outlineLevel="0" collapsed="false">
      <c r="A31" s="142" t="s">
        <v>330</v>
      </c>
    </row>
    <row r="32" customFormat="false" ht="45" hidden="false" customHeight="true" outlineLevel="0" collapsed="false">
      <c r="A32" s="146" t="s">
        <v>311</v>
      </c>
      <c r="B32" s="143" t="s">
        <v>312</v>
      </c>
      <c r="C32" s="143" t="s">
        <v>313</v>
      </c>
      <c r="D32" s="143" t="s">
        <v>314</v>
      </c>
      <c r="E32" s="143" t="s">
        <v>315</v>
      </c>
      <c r="F32" s="143" t="s">
        <v>316</v>
      </c>
      <c r="G32" s="143"/>
    </row>
    <row r="33" customFormat="false" ht="13.8" hidden="false" customHeight="false" outlineLevel="0" collapsed="false">
      <c r="A33" s="144" t="s">
        <v>33</v>
      </c>
      <c r="B33" s="144" t="s">
        <v>33</v>
      </c>
      <c r="C33" s="144" t="s">
        <v>33</v>
      </c>
      <c r="D33" s="144" t="s">
        <v>33</v>
      </c>
      <c r="E33" s="145" t="s">
        <v>33</v>
      </c>
      <c r="F33" s="144" t="s">
        <v>33</v>
      </c>
      <c r="G33" s="144"/>
    </row>
    <row r="35" customFormat="false" ht="13.8" hidden="false" customHeight="false" outlineLevel="0" collapsed="false">
      <c r="A35" s="148" t="s">
        <v>318</v>
      </c>
    </row>
    <row r="36" customFormat="false" ht="13.8" hidden="false" customHeight="false" outlineLevel="0" collapsed="false">
      <c r="A36" s="149" t="s">
        <v>319</v>
      </c>
      <c r="B36" s="149" t="s">
        <v>320</v>
      </c>
    </row>
    <row r="37" customFormat="false" ht="13.8" hidden="false" customHeight="false" outlineLevel="0" collapsed="false">
      <c r="A37" s="133" t="s">
        <v>331</v>
      </c>
      <c r="B37" s="133"/>
    </row>
    <row r="38" customFormat="false" ht="13.8" hidden="false" customHeight="false" outlineLevel="0" collapsed="false">
      <c r="A38" s="133" t="s">
        <v>332</v>
      </c>
      <c r="B38" s="4" t="s">
        <v>33</v>
      </c>
    </row>
    <row r="39" s="104" customFormat="true" ht="13.8" hidden="false" customHeight="false" outlineLevel="0" collapsed="false">
      <c r="A39" s="133" t="s">
        <v>333</v>
      </c>
      <c r="B39" s="4" t="s">
        <v>33</v>
      </c>
      <c r="AMJ39" s="1"/>
    </row>
    <row r="40" customFormat="false" ht="13.8" hidden="false" customHeight="false" outlineLevel="0" collapsed="false">
      <c r="A40" s="133" t="s">
        <v>334</v>
      </c>
      <c r="B40" s="4" t="s">
        <v>33</v>
      </c>
      <c r="C40" s="70"/>
      <c r="D40" s="70"/>
      <c r="E40" s="70"/>
      <c r="F40" s="70"/>
    </row>
    <row r="41" customFormat="false" ht="13.8" hidden="false" customHeight="false" outlineLevel="0" collapsed="false">
      <c r="A41" s="133" t="s">
        <v>323</v>
      </c>
      <c r="B41" s="4" t="s">
        <v>33</v>
      </c>
      <c r="C41" s="70"/>
      <c r="D41" s="70"/>
      <c r="E41" s="70"/>
      <c r="F41" s="70"/>
    </row>
    <row r="42" customFormat="false" ht="13.8" hidden="false" customHeight="false" outlineLevel="0" collapsed="false">
      <c r="A42" s="171"/>
      <c r="B42" s="175"/>
      <c r="C42" s="70"/>
      <c r="D42" s="70"/>
      <c r="E42" s="70"/>
      <c r="F42" s="70"/>
    </row>
    <row r="43" customFormat="false" ht="13.8" hidden="false" customHeight="false" outlineLevel="0" collapsed="false">
      <c r="A43" s="154" t="s">
        <v>33</v>
      </c>
      <c r="B43" s="175"/>
      <c r="C43" s="175"/>
      <c r="D43" s="175"/>
      <c r="E43" s="175"/>
      <c r="F43" s="175"/>
      <c r="G43" s="172"/>
    </row>
    <row r="44" customFormat="false" ht="13.8" hidden="false" customHeight="false" outlineLevel="0" collapsed="false">
      <c r="A44" s="70"/>
      <c r="B44" s="70"/>
      <c r="C44" s="70"/>
      <c r="D44" s="70"/>
      <c r="E44" s="70"/>
      <c r="F44" s="70"/>
    </row>
    <row r="45" customFormat="false" ht="13.8" hidden="false" customHeight="false" outlineLevel="0" collapsed="false">
      <c r="A45" s="148" t="s">
        <v>328</v>
      </c>
    </row>
    <row r="46" customFormat="false" ht="13.8" hidden="false" customHeight="false" outlineLevel="0" collapsed="false">
      <c r="A46" s="129" t="s">
        <v>329</v>
      </c>
      <c r="B46" s="171"/>
      <c r="C46" s="171"/>
      <c r="D46" s="171"/>
      <c r="E46" s="171"/>
      <c r="F46" s="171"/>
      <c r="G46" s="172"/>
    </row>
    <row r="48" customFormat="false" ht="13.8" hidden="false" customHeight="false" outlineLevel="0" collapsed="false">
      <c r="A48" s="142" t="s">
        <v>335</v>
      </c>
    </row>
    <row r="49" customFormat="false" ht="26.85" hidden="false" customHeight="false" outlineLevel="0" collapsed="false">
      <c r="A49" s="149" t="s">
        <v>336</v>
      </c>
      <c r="B49" s="149" t="s">
        <v>337</v>
      </c>
      <c r="C49" s="149" t="s">
        <v>338</v>
      </c>
      <c r="D49" s="149" t="s">
        <v>339</v>
      </c>
      <c r="E49" s="149" t="s">
        <v>340</v>
      </c>
      <c r="F49" s="149" t="s">
        <v>341</v>
      </c>
      <c r="G49" s="143" t="s">
        <v>342</v>
      </c>
    </row>
    <row r="50" customFormat="false" ht="13.8" hidden="false" customHeight="false" outlineLevel="0" collapsed="false">
      <c r="A50" s="4" t="s">
        <v>33</v>
      </c>
      <c r="B50" s="4" t="s">
        <v>33</v>
      </c>
      <c r="C50" s="4" t="s">
        <v>33</v>
      </c>
      <c r="D50" s="4" t="s">
        <v>33</v>
      </c>
      <c r="E50" s="4" t="s">
        <v>33</v>
      </c>
      <c r="F50" s="4" t="s">
        <v>33</v>
      </c>
      <c r="G50" s="4" t="s">
        <v>33</v>
      </c>
    </row>
    <row r="51" customFormat="false" ht="13.8" hidden="false" customHeight="false" outlineLevel="0" collapsed="false">
      <c r="A51" s="70"/>
      <c r="B51" s="70"/>
      <c r="C51" s="70"/>
      <c r="D51" s="70"/>
      <c r="E51" s="70"/>
      <c r="F51" s="70"/>
      <c r="G51" s="70"/>
    </row>
    <row r="52" customFormat="false" ht="13.8" hidden="false" customHeight="false" outlineLevel="0" collapsed="false">
      <c r="A52" s="148" t="s">
        <v>318</v>
      </c>
      <c r="C52" s="70"/>
      <c r="D52" s="70"/>
      <c r="E52" s="70"/>
      <c r="F52" s="70"/>
      <c r="G52" s="70"/>
    </row>
    <row r="53" customFormat="false" ht="13.8" hidden="false" customHeight="false" outlineLevel="0" collapsed="false">
      <c r="A53" s="149" t="s">
        <v>319</v>
      </c>
      <c r="B53" s="149" t="s">
        <v>320</v>
      </c>
    </row>
    <row r="54" customFormat="false" ht="13.8" hidden="false" customHeight="false" outlineLevel="0" collapsed="false">
      <c r="A54" s="129" t="s">
        <v>344</v>
      </c>
      <c r="B54" s="172"/>
    </row>
    <row r="55" customFormat="false" ht="13.8" hidden="false" customHeight="false" outlineLevel="0" collapsed="false">
      <c r="A55" s="133" t="s">
        <v>337</v>
      </c>
      <c r="B55" s="4" t="s">
        <v>33</v>
      </c>
    </row>
    <row r="56" customFormat="false" ht="13.8" hidden="false" customHeight="false" outlineLevel="0" collapsed="false">
      <c r="A56" s="133" t="s">
        <v>338</v>
      </c>
      <c r="B56" s="4" t="s">
        <v>33</v>
      </c>
    </row>
    <row r="57" customFormat="false" ht="13.8" hidden="false" customHeight="false" outlineLevel="0" collapsed="false">
      <c r="A57" s="133" t="str">
        <f aca="false">D49</f>
        <v>Златоглазка</v>
      </c>
      <c r="B57" s="4" t="s">
        <v>33</v>
      </c>
    </row>
    <row r="58" customFormat="false" ht="13.8" hidden="false" customHeight="false" outlineLevel="0" collapsed="false">
      <c r="A58" s="133" t="str">
        <f aca="false">E49</f>
        <v>Комары</v>
      </c>
      <c r="B58" s="4" t="s">
        <v>33</v>
      </c>
    </row>
    <row r="59" customFormat="false" ht="13.8" hidden="false" customHeight="false" outlineLevel="0" collapsed="false">
      <c r="A59" s="133" t="str">
        <f aca="false">F49</f>
        <v>Осы</v>
      </c>
      <c r="B59" s="4" t="s">
        <v>33</v>
      </c>
    </row>
    <row r="60" customFormat="false" ht="13.8" hidden="false" customHeight="false" outlineLevel="0" collapsed="false">
      <c r="A60" s="133" t="str">
        <f aca="false">G49</f>
        <v>Пищевая моль</v>
      </c>
      <c r="B60" s="4" t="s">
        <v>33</v>
      </c>
    </row>
    <row r="62" customFormat="false" ht="13.8" hidden="false" customHeight="false" outlineLevel="0" collapsed="false">
      <c r="A62" s="154" t="s">
        <v>33</v>
      </c>
      <c r="B62" s="175"/>
      <c r="C62" s="175"/>
      <c r="D62" s="175"/>
      <c r="E62" s="175"/>
      <c r="F62" s="175"/>
      <c r="G62" s="172"/>
    </row>
    <row r="63" customFormat="false" ht="13.8" hidden="false" customHeight="false" outlineLevel="0" collapsed="false">
      <c r="A63" s="70"/>
      <c r="B63" s="70"/>
      <c r="C63" s="70"/>
      <c r="D63" s="70"/>
      <c r="E63" s="70"/>
      <c r="F63" s="70"/>
    </row>
    <row r="64" customFormat="false" ht="13.8" hidden="false" customHeight="false" outlineLevel="0" collapsed="false">
      <c r="A64" s="148" t="s">
        <v>328</v>
      </c>
    </row>
    <row r="65" customFormat="false" ht="13.8" hidden="false" customHeight="false" outlineLevel="0" collapsed="false">
      <c r="A65" s="129" t="s">
        <v>329</v>
      </c>
      <c r="B65" s="171"/>
      <c r="C65" s="171"/>
      <c r="D65" s="171"/>
      <c r="E65" s="171"/>
      <c r="F65" s="171"/>
      <c r="G65" s="172"/>
    </row>
    <row r="67" s="104" customFormat="true" ht="18.9" hidden="false" customHeight="true" outlineLevel="0" collapsed="false">
      <c r="A67" s="142" t="s">
        <v>346</v>
      </c>
      <c r="AMJ67" s="1"/>
    </row>
    <row r="68" s="104" customFormat="true" ht="39.8" hidden="false" customHeight="true" outlineLevel="0" collapsed="false">
      <c r="A68" s="143" t="s">
        <v>347</v>
      </c>
      <c r="B68" s="143"/>
      <c r="C68" s="143" t="s">
        <v>348</v>
      </c>
      <c r="D68" s="143" t="s">
        <v>47</v>
      </c>
      <c r="E68" s="143" t="s">
        <v>349</v>
      </c>
      <c r="F68" s="143"/>
      <c r="G68" s="143" t="s">
        <v>350</v>
      </c>
      <c r="AMJ68" s="1"/>
    </row>
    <row r="69" s="104" customFormat="true" ht="20.25" hidden="false" customHeight="true" outlineLevel="0" collapsed="false">
      <c r="A69" s="6" t="s">
        <v>351</v>
      </c>
      <c r="B69" s="6"/>
      <c r="C69" s="159" t="s">
        <v>33</v>
      </c>
      <c r="D69" s="6" t="s">
        <v>33</v>
      </c>
      <c r="E69" s="6" t="s">
        <v>33</v>
      </c>
      <c r="F69" s="6"/>
      <c r="G69" s="4" t="s">
        <v>33</v>
      </c>
      <c r="AMJ69" s="1"/>
    </row>
    <row r="70" s="104" customFormat="true" ht="25.5" hidden="false" customHeight="true" outlineLevel="0" collapsed="false">
      <c r="A70" s="6"/>
      <c r="B70" s="6"/>
      <c r="C70" s="160" t="s">
        <v>33</v>
      </c>
      <c r="D70" s="6"/>
      <c r="E70" s="6"/>
      <c r="F70" s="6"/>
      <c r="G70" s="4"/>
      <c r="AMJ70" s="1"/>
    </row>
    <row r="71" s="104" customFormat="true" ht="24.75" hidden="false" customHeight="true" outlineLevel="0" collapsed="false">
      <c r="A71" s="2" t="s">
        <v>352</v>
      </c>
      <c r="B71" s="2"/>
      <c r="C71" s="22" t="s">
        <v>377</v>
      </c>
      <c r="D71" s="8" t="s">
        <v>21</v>
      </c>
      <c r="E71" s="6" t="str">
        <f aca="false">журнал!F10</f>
        <v>Бродифакум 0,005%</v>
      </c>
      <c r="F71" s="6"/>
      <c r="G71" s="20" t="n">
        <f aca="false">SUM(19*0.04)</f>
        <v>0.76</v>
      </c>
      <c r="AMJ71" s="1"/>
    </row>
    <row r="72" s="104" customFormat="true" ht="25.5" hidden="false" customHeight="true" outlineLevel="0" collapsed="false">
      <c r="A72" s="2"/>
      <c r="B72" s="2"/>
      <c r="C72" s="177" t="s">
        <v>378</v>
      </c>
      <c r="D72" s="8"/>
      <c r="E72" s="6"/>
      <c r="F72" s="6"/>
      <c r="G72" s="20"/>
      <c r="AMJ72" s="1"/>
    </row>
    <row r="73" s="104" customFormat="true" ht="27" hidden="false" customHeight="true" outlineLevel="0" collapsed="false">
      <c r="A73" s="2" t="s">
        <v>345</v>
      </c>
      <c r="B73" s="2"/>
      <c r="C73" s="163" t="s">
        <v>33</v>
      </c>
      <c r="D73" s="5" t="s">
        <v>33</v>
      </c>
      <c r="E73" s="6" t="s">
        <v>33</v>
      </c>
      <c r="F73" s="6"/>
      <c r="G73" s="5" t="s">
        <v>33</v>
      </c>
      <c r="AMJ73" s="1"/>
    </row>
    <row r="74" s="104" customFormat="true" ht="11.25" hidden="false" customHeight="true" outlineLevel="0" collapsed="false">
      <c r="A74" s="178"/>
      <c r="B74" s="178"/>
      <c r="C74" s="179"/>
      <c r="D74" s="179"/>
      <c r="E74" s="179"/>
      <c r="F74" s="179"/>
      <c r="G74" s="179"/>
      <c r="AMJ74" s="1"/>
    </row>
    <row r="75" customFormat="false" ht="13.8" hidden="false" customHeight="false" outlineLevel="0" collapsed="false">
      <c r="A75" s="142" t="s">
        <v>354</v>
      </c>
      <c r="B75" s="166"/>
    </row>
    <row r="76" customFormat="false" ht="13.8" hidden="false" customHeight="false" outlineLevel="0" collapsed="false">
      <c r="A76" s="180" t="s">
        <v>355</v>
      </c>
      <c r="B76" s="171"/>
      <c r="C76" s="171"/>
      <c r="D76" s="171"/>
      <c r="E76" s="172"/>
      <c r="F76" s="156" t="s">
        <v>33</v>
      </c>
      <c r="G76" s="156"/>
    </row>
    <row r="77" customFormat="false" ht="13.8" hidden="false" customHeight="false" outlineLevel="0" collapsed="false">
      <c r="A77" s="180" t="s">
        <v>356</v>
      </c>
      <c r="B77" s="171"/>
      <c r="C77" s="171"/>
      <c r="D77" s="171"/>
      <c r="E77" s="172"/>
      <c r="F77" s="156" t="str">
        <f aca="false">F76</f>
        <v>-</v>
      </c>
      <c r="G77" s="156"/>
    </row>
    <row r="78" customFormat="false" ht="13.8" hidden="false" customHeight="false" outlineLevel="0" collapsed="false">
      <c r="A78" s="181" t="s">
        <v>357</v>
      </c>
      <c r="B78" s="182"/>
      <c r="C78" s="182"/>
      <c r="D78" s="182"/>
      <c r="E78" s="183"/>
      <c r="F78" s="156" t="s">
        <v>33</v>
      </c>
      <c r="G78" s="156"/>
    </row>
    <row r="79" customFormat="false" ht="13.8" hidden="false" customHeight="false" outlineLevel="0" collapsed="false">
      <c r="A79" s="180" t="s">
        <v>358</v>
      </c>
      <c r="B79" s="171"/>
      <c r="C79" s="171"/>
      <c r="D79" s="171"/>
      <c r="E79" s="172"/>
      <c r="F79" s="144" t="s">
        <v>359</v>
      </c>
      <c r="G79" s="144"/>
    </row>
    <row r="81" customFormat="false" ht="13.8" hidden="false" customHeight="false" outlineLevel="0" collapsed="false">
      <c r="A81" s="142" t="s">
        <v>360</v>
      </c>
    </row>
    <row r="82" customFormat="false" ht="28.85" hidden="false" customHeight="true" outlineLevel="0" collapsed="false">
      <c r="A82" s="13" t="s">
        <v>361</v>
      </c>
      <c r="B82" s="13"/>
      <c r="C82" s="13"/>
      <c r="D82" s="13"/>
      <c r="E82" s="13"/>
      <c r="F82" s="13"/>
      <c r="G82" s="13"/>
    </row>
    <row r="83" customFormat="false" ht="14.25" hidden="false" customHeight="true" outlineLevel="0" collapsed="false">
      <c r="A83" s="99" t="s">
        <v>362</v>
      </c>
      <c r="B83" s="184"/>
      <c r="C83" s="184"/>
      <c r="D83" s="184" t="s">
        <v>363</v>
      </c>
      <c r="E83" s="184"/>
      <c r="F83" s="184"/>
      <c r="G83" s="184"/>
    </row>
    <row r="84" customFormat="false" ht="27" hidden="false" customHeight="true" outlineLevel="0" collapsed="false">
      <c r="A84" s="99"/>
      <c r="B84" s="99"/>
      <c r="C84" s="184"/>
      <c r="D84" s="184"/>
      <c r="E84" s="184"/>
      <c r="F84" s="184"/>
      <c r="G84" s="184"/>
    </row>
  </sheetData>
  <mergeCells count="42">
    <mergeCell ref="A1:G1"/>
    <mergeCell ref="A2:B2"/>
    <mergeCell ref="C2:D2"/>
    <mergeCell ref="B3:C3"/>
    <mergeCell ref="D3:E3"/>
    <mergeCell ref="F3:G3"/>
    <mergeCell ref="B4:C4"/>
    <mergeCell ref="D4:E4"/>
    <mergeCell ref="F4:G4"/>
    <mergeCell ref="A7:G7"/>
    <mergeCell ref="F11:G11"/>
    <mergeCell ref="F12:G12"/>
    <mergeCell ref="F15:G15"/>
    <mergeCell ref="F16:G16"/>
    <mergeCell ref="A20:B20"/>
    <mergeCell ref="F24:G24"/>
    <mergeCell ref="F25:G25"/>
    <mergeCell ref="F26:G26"/>
    <mergeCell ref="F27:G27"/>
    <mergeCell ref="F32:G32"/>
    <mergeCell ref="F33:G33"/>
    <mergeCell ref="A68:B68"/>
    <mergeCell ref="E68:F68"/>
    <mergeCell ref="A69:B70"/>
    <mergeCell ref="D69:D70"/>
    <mergeCell ref="E69:F70"/>
    <mergeCell ref="G69:G70"/>
    <mergeCell ref="A71:B72"/>
    <mergeCell ref="D71:D72"/>
    <mergeCell ref="E71:F72"/>
    <mergeCell ref="G71:G72"/>
    <mergeCell ref="A73:B73"/>
    <mergeCell ref="E73:F73"/>
    <mergeCell ref="F76:G76"/>
    <mergeCell ref="F77:G77"/>
    <mergeCell ref="F78:G78"/>
    <mergeCell ref="F79:G79"/>
    <mergeCell ref="A82:G82"/>
    <mergeCell ref="A83:A84"/>
    <mergeCell ref="B83:C84"/>
    <mergeCell ref="D83:E84"/>
    <mergeCell ref="F83:G84"/>
  </mergeCells>
  <printOptions headings="false" gridLines="false" gridLinesSet="true" horizontalCentered="false" verticalCentered="false"/>
  <pageMargins left="0.25" right="0.25" top="0.75" bottom="0.583333333333333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46" man="true" max="16383" min="0"/>
  </rowBreaks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85"/>
  <sheetViews>
    <sheetView showFormulas="false" showGridLines="true" showRowColHeaders="true" showZeros="true" rightToLeft="false" tabSelected="false" showOutlineSymbols="true" defaultGridColor="true" view="pageBreakPreview" topLeftCell="A34" colorId="64" zoomScale="100" zoomScaleNormal="100" zoomScalePageLayoutView="100" workbookViewId="0">
      <selection pane="topLeft" activeCell="A1" activeCellId="0" sqref="A1"/>
    </sheetView>
  </sheetViews>
  <sheetFormatPr defaultColWidth="10.37109375" defaultRowHeight="12.8" zeroHeight="false" outlineLevelRow="0" outlineLevelCol="0"/>
  <cols>
    <col collapsed="false" customWidth="true" hidden="false" outlineLevel="0" max="1" min="1" style="1" width="35.25"/>
    <col collapsed="false" customWidth="true" hidden="false" outlineLevel="0" max="2" min="2" style="1" width="22.8"/>
    <col collapsed="false" customWidth="true" hidden="false" outlineLevel="0" max="3" min="3" style="1" width="21.94"/>
    <col collapsed="false" customWidth="true" hidden="false" outlineLevel="0" max="5" min="5" style="1" width="25.75"/>
    <col collapsed="false" customWidth="true" hidden="false" outlineLevel="0" max="7" min="7" style="1" width="21.32"/>
  </cols>
  <sheetData>
    <row r="1" customFormat="false" ht="15" hidden="false" customHeight="false" outlineLevel="0" collapsed="false">
      <c r="A1" s="196" t="str">
        <f aca="false">ВЗУ2контур!A1</f>
        <v>ООО Альфадез</v>
      </c>
      <c r="B1" s="196"/>
      <c r="C1" s="196"/>
      <c r="D1" s="196"/>
      <c r="E1" s="196"/>
      <c r="F1" s="196"/>
      <c r="G1" s="196"/>
    </row>
    <row r="2" customFormat="false" ht="15" hidden="false" customHeight="false" outlineLevel="0" collapsed="false">
      <c r="A2" s="197" t="str">
        <f aca="false">ВЗУ2контур!A2</f>
        <v>Контактный телефон</v>
      </c>
      <c r="B2" s="197"/>
      <c r="C2" s="198" t="n">
        <f aca="false">ВЗУ2контур!C2</f>
        <v>89379676209</v>
      </c>
      <c r="D2" s="198"/>
      <c r="E2" s="199"/>
      <c r="F2" s="199"/>
      <c r="G2" s="200"/>
    </row>
    <row r="3" customFormat="false" ht="15" hidden="false" customHeight="false" outlineLevel="0" collapsed="false">
      <c r="A3" s="201" t="s">
        <v>303</v>
      </c>
      <c r="B3" s="202" t="str">
        <f aca="false">ВЗУ2контур!B3</f>
        <v>Юдин О.В</v>
      </c>
      <c r="C3" s="202"/>
      <c r="D3" s="203" t="str">
        <f aca="false">ВЗУ2контур!D3</f>
        <v>Наименование обьекта</v>
      </c>
      <c r="E3" s="203"/>
      <c r="F3" s="204" t="str">
        <f aca="false">ВЗУ2контур!F3</f>
        <v>ОСП ЗГПИ</v>
      </c>
      <c r="G3" s="204"/>
    </row>
    <row r="4" customFormat="false" ht="15" hidden="false" customHeight="false" outlineLevel="0" collapsed="false">
      <c r="A4" s="201" t="s">
        <v>306</v>
      </c>
      <c r="B4" s="205" t="str">
        <f aca="false">ВЗУ2контур!B4</f>
        <v>Авдеенко И.А.</v>
      </c>
      <c r="C4" s="205"/>
      <c r="D4" s="206" t="str">
        <f aca="false">ВЗУ2контур!D4</f>
        <v>Адрес проведения работ</v>
      </c>
      <c r="E4" s="206"/>
      <c r="F4" s="205" t="str">
        <f aca="false">ВЗУ2контур!F4</f>
        <v>с.Овчарное ул.Луговая 41б</v>
      </c>
      <c r="G4" s="205"/>
    </row>
    <row r="5" customFormat="false" ht="15" hidden="false" customHeight="false" outlineLevel="0" collapsed="false">
      <c r="A5" s="207" t="s">
        <v>307</v>
      </c>
      <c r="B5" s="208" t="n">
        <f aca="false">'Журн.расхода'!A9</f>
        <v>45485</v>
      </c>
      <c r="C5" s="199"/>
      <c r="D5" s="199"/>
      <c r="E5" s="199"/>
      <c r="F5" s="199"/>
      <c r="G5" s="200"/>
    </row>
    <row r="6" customFormat="false" ht="15" hidden="false" customHeight="false" outlineLevel="0" collapsed="false">
      <c r="A6" s="209"/>
      <c r="B6" s="209"/>
      <c r="C6" s="209"/>
      <c r="D6" s="209"/>
      <c r="E6" s="209"/>
      <c r="F6" s="209"/>
      <c r="G6" s="209"/>
    </row>
    <row r="7" customFormat="false" ht="15" hidden="false" customHeight="false" outlineLevel="0" collapsed="false">
      <c r="A7" s="196" t="s">
        <v>308</v>
      </c>
      <c r="B7" s="196"/>
      <c r="C7" s="196"/>
      <c r="D7" s="196"/>
      <c r="E7" s="196"/>
      <c r="F7" s="196"/>
      <c r="G7" s="196"/>
    </row>
    <row r="8" customFormat="false" ht="15" hidden="false" customHeight="false" outlineLevel="0" collapsed="false">
      <c r="A8" s="209"/>
      <c r="B8" s="209"/>
      <c r="C8" s="209"/>
      <c r="D8" s="209"/>
      <c r="E8" s="209"/>
      <c r="F8" s="209"/>
      <c r="G8" s="209"/>
    </row>
    <row r="9" customFormat="false" ht="15" hidden="false" customHeight="false" outlineLevel="0" collapsed="false">
      <c r="A9" s="210" t="s">
        <v>309</v>
      </c>
      <c r="B9" s="210"/>
      <c r="C9" s="209"/>
      <c r="D9" s="209"/>
      <c r="E9" s="209"/>
      <c r="F9" s="209"/>
      <c r="G9" s="209"/>
    </row>
    <row r="10" customFormat="false" ht="15" hidden="false" customHeight="false" outlineLevel="0" collapsed="false">
      <c r="A10" s="210" t="s">
        <v>310</v>
      </c>
      <c r="B10" s="209"/>
      <c r="C10" s="209"/>
      <c r="D10" s="209"/>
      <c r="E10" s="209"/>
      <c r="F10" s="209"/>
      <c r="G10" s="209"/>
    </row>
    <row r="11" customFormat="false" ht="54.7" hidden="false" customHeight="true" outlineLevel="0" collapsed="false">
      <c r="A11" s="211" t="s">
        <v>311</v>
      </c>
      <c r="B11" s="211" t="s">
        <v>312</v>
      </c>
      <c r="C11" s="211" t="s">
        <v>313</v>
      </c>
      <c r="D11" s="211" t="s">
        <v>314</v>
      </c>
      <c r="E11" s="211" t="s">
        <v>315</v>
      </c>
      <c r="F11" s="211" t="s">
        <v>316</v>
      </c>
      <c r="G11" s="211"/>
    </row>
    <row r="12" customFormat="false" ht="15" hidden="false" customHeight="false" outlineLevel="0" collapsed="false">
      <c r="A12" s="212" t="s">
        <v>33</v>
      </c>
      <c r="B12" s="212" t="s">
        <v>33</v>
      </c>
      <c r="C12" s="212" t="s">
        <v>33</v>
      </c>
      <c r="D12" s="212" t="s">
        <v>33</v>
      </c>
      <c r="E12" s="213" t="s">
        <v>33</v>
      </c>
      <c r="F12" s="212" t="s">
        <v>33</v>
      </c>
      <c r="G12" s="212"/>
    </row>
    <row r="13" customFormat="false" ht="15" hidden="false" customHeight="false" outlineLevel="0" collapsed="false">
      <c r="A13" s="209"/>
      <c r="B13" s="209"/>
      <c r="C13" s="209"/>
      <c r="D13" s="209"/>
      <c r="E13" s="209"/>
      <c r="F13" s="214"/>
      <c r="G13" s="214"/>
    </row>
    <row r="14" customFormat="false" ht="15" hidden="false" customHeight="false" outlineLevel="0" collapsed="false">
      <c r="A14" s="210" t="s">
        <v>317</v>
      </c>
      <c r="B14" s="210"/>
      <c r="C14" s="210"/>
      <c r="D14" s="209"/>
      <c r="E14" s="209"/>
      <c r="F14" s="209"/>
      <c r="G14" s="214"/>
    </row>
    <row r="15" customFormat="false" ht="54.7" hidden="false" customHeight="true" outlineLevel="0" collapsed="false">
      <c r="A15" s="215" t="s">
        <v>311</v>
      </c>
      <c r="B15" s="211" t="s">
        <v>312</v>
      </c>
      <c r="C15" s="211" t="s">
        <v>313</v>
      </c>
      <c r="D15" s="211" t="s">
        <v>314</v>
      </c>
      <c r="E15" s="211" t="s">
        <v>315</v>
      </c>
      <c r="F15" s="211" t="s">
        <v>316</v>
      </c>
      <c r="G15" s="211"/>
    </row>
    <row r="16" customFormat="false" ht="15" hidden="false" customHeight="false" outlineLevel="0" collapsed="false">
      <c r="A16" s="216" t="s">
        <v>365</v>
      </c>
      <c r="B16" s="217" t="s">
        <v>33</v>
      </c>
      <c r="C16" s="216" t="s">
        <v>33</v>
      </c>
      <c r="D16" s="217" t="s">
        <v>33</v>
      </c>
      <c r="E16" s="218" t="s">
        <v>33</v>
      </c>
      <c r="F16" s="217" t="s">
        <v>33</v>
      </c>
      <c r="G16" s="217"/>
    </row>
    <row r="17" customFormat="false" ht="15" hidden="false" customHeight="false" outlineLevel="0" collapsed="false">
      <c r="A17" s="214"/>
      <c r="B17" s="214"/>
      <c r="C17" s="214"/>
      <c r="D17" s="214"/>
      <c r="E17" s="214"/>
      <c r="F17" s="214"/>
      <c r="G17" s="214"/>
    </row>
    <row r="18" customFormat="false" ht="15" hidden="false" customHeight="false" outlineLevel="0" collapsed="false">
      <c r="A18" s="219" t="s">
        <v>318</v>
      </c>
      <c r="B18" s="209"/>
      <c r="C18" s="214"/>
      <c r="D18" s="214"/>
      <c r="E18" s="214"/>
      <c r="F18" s="214"/>
      <c r="G18" s="214"/>
    </row>
    <row r="19" customFormat="false" ht="15" hidden="false" customHeight="false" outlineLevel="0" collapsed="false">
      <c r="A19" s="220" t="s">
        <v>319</v>
      </c>
      <c r="B19" s="220" t="s">
        <v>320</v>
      </c>
      <c r="C19" s="214"/>
      <c r="D19" s="214"/>
      <c r="E19" s="214"/>
      <c r="F19" s="214"/>
      <c r="G19" s="214"/>
    </row>
    <row r="20" customFormat="false" ht="15" hidden="false" customHeight="false" outlineLevel="0" collapsed="false">
      <c r="A20" s="221" t="s">
        <v>321</v>
      </c>
      <c r="B20" s="221"/>
      <c r="C20" s="214"/>
      <c r="D20" s="214"/>
      <c r="E20" s="214"/>
      <c r="F20" s="214"/>
      <c r="G20" s="214"/>
    </row>
    <row r="21" customFormat="false" ht="15" hidden="false" customHeight="false" outlineLevel="0" collapsed="false">
      <c r="A21" s="222" t="s">
        <v>322</v>
      </c>
      <c r="B21" s="217" t="s">
        <v>33</v>
      </c>
      <c r="C21" s="214"/>
      <c r="D21" s="214"/>
      <c r="E21" s="214"/>
      <c r="F21" s="214"/>
      <c r="G21" s="214"/>
    </row>
    <row r="22" customFormat="false" ht="15" hidden="false" customHeight="false" outlineLevel="0" collapsed="false">
      <c r="A22" s="222" t="s">
        <v>323</v>
      </c>
      <c r="B22" s="217" t="str">
        <f aca="false">B21</f>
        <v>-</v>
      </c>
      <c r="C22" s="214"/>
      <c r="D22" s="214"/>
      <c r="E22" s="214"/>
      <c r="F22" s="214"/>
      <c r="G22" s="214"/>
    </row>
    <row r="23" customFormat="false" ht="15" hidden="false" customHeight="false" outlineLevel="0" collapsed="false">
      <c r="A23" s="214"/>
      <c r="B23" s="214"/>
      <c r="C23" s="214"/>
      <c r="D23" s="214"/>
      <c r="E23" s="214"/>
      <c r="F23" s="214"/>
      <c r="G23" s="214"/>
    </row>
    <row r="24" customFormat="false" ht="15" hidden="false" customHeight="false" outlineLevel="0" collapsed="false">
      <c r="A24" s="223" t="s">
        <v>324</v>
      </c>
      <c r="B24" s="199"/>
      <c r="C24" s="199"/>
      <c r="D24" s="199"/>
      <c r="E24" s="200"/>
      <c r="F24" s="224" t="s">
        <v>33</v>
      </c>
      <c r="G24" s="224"/>
    </row>
    <row r="25" customFormat="false" ht="15" hidden="false" customHeight="false" outlineLevel="0" collapsed="false">
      <c r="A25" s="223" t="s">
        <v>325</v>
      </c>
      <c r="B25" s="199"/>
      <c r="C25" s="199"/>
      <c r="D25" s="199"/>
      <c r="E25" s="200"/>
      <c r="F25" s="217" t="s">
        <v>33</v>
      </c>
      <c r="G25" s="217"/>
    </row>
    <row r="26" customFormat="false" ht="15" hidden="false" customHeight="false" outlineLevel="0" collapsed="false">
      <c r="A26" s="223" t="s">
        <v>326</v>
      </c>
      <c r="B26" s="199"/>
      <c r="C26" s="199"/>
      <c r="D26" s="199"/>
      <c r="E26" s="200"/>
      <c r="F26" s="217" t="s">
        <v>33</v>
      </c>
      <c r="G26" s="217"/>
    </row>
    <row r="27" customFormat="false" ht="15" hidden="false" customHeight="false" outlineLevel="0" collapsed="false">
      <c r="A27" s="223" t="s">
        <v>327</v>
      </c>
      <c r="B27" s="199"/>
      <c r="C27" s="199"/>
      <c r="D27" s="199"/>
      <c r="E27" s="200"/>
      <c r="F27" s="217" t="str">
        <f aca="false">F16</f>
        <v>-</v>
      </c>
      <c r="G27" s="217"/>
    </row>
    <row r="28" customFormat="false" ht="15" hidden="false" customHeight="false" outlineLevel="0" collapsed="false">
      <c r="A28" s="225" t="s">
        <v>328</v>
      </c>
      <c r="B28" s="214"/>
      <c r="C28" s="214"/>
      <c r="D28" s="214"/>
      <c r="E28" s="214"/>
      <c r="F28" s="214"/>
      <c r="G28" s="214"/>
    </row>
    <row r="29" customFormat="false" ht="15" hidden="false" customHeight="false" outlineLevel="0" collapsed="false">
      <c r="A29" s="223" t="s">
        <v>329</v>
      </c>
      <c r="B29" s="199"/>
      <c r="C29" s="199"/>
      <c r="D29" s="199"/>
      <c r="E29" s="199"/>
      <c r="F29" s="199"/>
      <c r="G29" s="200"/>
    </row>
    <row r="30" customFormat="false" ht="15" hidden="false" customHeight="false" outlineLevel="0" collapsed="false">
      <c r="A30" s="214"/>
      <c r="B30" s="214"/>
      <c r="C30" s="214"/>
      <c r="D30" s="214"/>
      <c r="E30" s="214"/>
      <c r="F30" s="214"/>
      <c r="G30" s="214"/>
    </row>
    <row r="31" customFormat="false" ht="15" hidden="false" customHeight="false" outlineLevel="0" collapsed="false">
      <c r="A31" s="210" t="s">
        <v>330</v>
      </c>
      <c r="B31" s="214"/>
      <c r="C31" s="214"/>
      <c r="D31" s="214"/>
      <c r="E31" s="214"/>
      <c r="F31" s="214"/>
      <c r="G31" s="214"/>
    </row>
    <row r="32" customFormat="false" ht="54.7" hidden="false" customHeight="true" outlineLevel="0" collapsed="false">
      <c r="A32" s="215" t="s">
        <v>311</v>
      </c>
      <c r="B32" s="211" t="s">
        <v>312</v>
      </c>
      <c r="C32" s="211" t="s">
        <v>313</v>
      </c>
      <c r="D32" s="211" t="s">
        <v>314</v>
      </c>
      <c r="E32" s="211" t="s">
        <v>315</v>
      </c>
      <c r="F32" s="211" t="s">
        <v>316</v>
      </c>
      <c r="G32" s="211"/>
    </row>
    <row r="33" customFormat="false" ht="15" hidden="false" customHeight="false" outlineLevel="0" collapsed="false">
      <c r="A33" s="212" t="s">
        <v>33</v>
      </c>
      <c r="B33" s="212" t="s">
        <v>33</v>
      </c>
      <c r="C33" s="212" t="s">
        <v>33</v>
      </c>
      <c r="D33" s="212" t="s">
        <v>33</v>
      </c>
      <c r="E33" s="213" t="s">
        <v>33</v>
      </c>
      <c r="F33" s="212" t="s">
        <v>33</v>
      </c>
      <c r="G33" s="212"/>
    </row>
    <row r="34" customFormat="false" ht="15" hidden="false" customHeight="false" outlineLevel="0" collapsed="false">
      <c r="A34" s="214"/>
      <c r="B34" s="214"/>
      <c r="C34" s="214"/>
      <c r="D34" s="214"/>
      <c r="E34" s="214"/>
      <c r="F34" s="214"/>
      <c r="G34" s="214"/>
    </row>
    <row r="35" customFormat="false" ht="15" hidden="false" customHeight="false" outlineLevel="0" collapsed="false">
      <c r="A35" s="219" t="s">
        <v>318</v>
      </c>
      <c r="B35" s="209"/>
      <c r="C35" s="214"/>
      <c r="D35" s="214"/>
      <c r="E35" s="214"/>
      <c r="F35" s="214"/>
      <c r="G35" s="214"/>
    </row>
    <row r="36" customFormat="false" ht="15" hidden="false" customHeight="false" outlineLevel="0" collapsed="false">
      <c r="A36" s="220" t="s">
        <v>319</v>
      </c>
      <c r="B36" s="220" t="s">
        <v>320</v>
      </c>
      <c r="C36" s="214"/>
      <c r="D36" s="214"/>
      <c r="E36" s="214"/>
      <c r="F36" s="214"/>
      <c r="G36" s="214"/>
    </row>
    <row r="37" customFormat="false" ht="15" hidden="false" customHeight="false" outlineLevel="0" collapsed="false">
      <c r="A37" s="222" t="s">
        <v>331</v>
      </c>
      <c r="B37" s="222"/>
      <c r="C37" s="214"/>
      <c r="D37" s="214"/>
      <c r="E37" s="214"/>
      <c r="F37" s="214"/>
      <c r="G37" s="214"/>
    </row>
    <row r="38" customFormat="false" ht="15" hidden="false" customHeight="false" outlineLevel="0" collapsed="false">
      <c r="A38" s="222" t="s">
        <v>332</v>
      </c>
      <c r="B38" s="217" t="s">
        <v>33</v>
      </c>
      <c r="C38" s="214"/>
      <c r="D38" s="214"/>
      <c r="E38" s="214"/>
      <c r="F38" s="214"/>
      <c r="G38" s="214"/>
    </row>
    <row r="39" customFormat="false" ht="15" hidden="false" customHeight="false" outlineLevel="0" collapsed="false">
      <c r="A39" s="222" t="s">
        <v>333</v>
      </c>
      <c r="B39" s="217" t="s">
        <v>33</v>
      </c>
      <c r="C39" s="226"/>
      <c r="D39" s="226"/>
      <c r="E39" s="226"/>
      <c r="F39" s="226"/>
      <c r="G39" s="226"/>
    </row>
    <row r="40" customFormat="false" ht="15" hidden="false" customHeight="false" outlineLevel="0" collapsed="false">
      <c r="A40" s="222" t="s">
        <v>334</v>
      </c>
      <c r="B40" s="217" t="s">
        <v>33</v>
      </c>
      <c r="C40" s="227"/>
      <c r="D40" s="227"/>
      <c r="E40" s="227"/>
      <c r="F40" s="227"/>
      <c r="G40" s="214"/>
    </row>
    <row r="41" customFormat="false" ht="15" hidden="false" customHeight="false" outlineLevel="0" collapsed="false">
      <c r="A41" s="222" t="s">
        <v>323</v>
      </c>
      <c r="B41" s="217" t="s">
        <v>33</v>
      </c>
      <c r="C41" s="228"/>
      <c r="D41" s="228"/>
      <c r="E41" s="228"/>
      <c r="F41" s="228"/>
      <c r="G41" s="209"/>
    </row>
    <row r="42" customFormat="false" ht="15" hidden="false" customHeight="false" outlineLevel="0" collapsed="false">
      <c r="A42" s="199"/>
      <c r="B42" s="229"/>
      <c r="C42" s="228"/>
      <c r="D42" s="228"/>
      <c r="E42" s="228"/>
      <c r="F42" s="228"/>
      <c r="G42" s="209"/>
    </row>
    <row r="43" customFormat="false" ht="15" hidden="false" customHeight="false" outlineLevel="0" collapsed="false">
      <c r="A43" s="230" t="s">
        <v>364</v>
      </c>
      <c r="B43" s="229"/>
      <c r="C43" s="229"/>
      <c r="D43" s="229"/>
      <c r="E43" s="229"/>
      <c r="F43" s="229"/>
      <c r="G43" s="200"/>
    </row>
    <row r="44" customFormat="false" ht="15" hidden="false" customHeight="false" outlineLevel="0" collapsed="false">
      <c r="A44" s="228"/>
      <c r="B44" s="228"/>
      <c r="C44" s="228"/>
      <c r="D44" s="228"/>
      <c r="E44" s="228"/>
      <c r="F44" s="228"/>
      <c r="G44" s="209"/>
    </row>
    <row r="45" customFormat="false" ht="15" hidden="false" customHeight="false" outlineLevel="0" collapsed="false">
      <c r="A45" s="225" t="s">
        <v>328</v>
      </c>
      <c r="B45" s="214"/>
      <c r="C45" s="214"/>
      <c r="D45" s="214"/>
      <c r="E45" s="214"/>
      <c r="F45" s="214"/>
      <c r="G45" s="214"/>
    </row>
    <row r="46" customFormat="false" ht="15" hidden="false" customHeight="false" outlineLevel="0" collapsed="false">
      <c r="A46" s="223" t="s">
        <v>329</v>
      </c>
      <c r="B46" s="199"/>
      <c r="C46" s="199"/>
      <c r="D46" s="199"/>
      <c r="E46" s="199"/>
      <c r="F46" s="199"/>
      <c r="G46" s="200"/>
    </row>
    <row r="47" customFormat="false" ht="15" hidden="false" customHeight="false" outlineLevel="0" collapsed="false">
      <c r="A47" s="214"/>
      <c r="B47" s="214"/>
      <c r="C47" s="214"/>
      <c r="D47" s="214"/>
      <c r="E47" s="214"/>
      <c r="F47" s="214"/>
      <c r="G47" s="214"/>
    </row>
    <row r="48" customFormat="false" ht="15" hidden="false" customHeight="false" outlineLevel="0" collapsed="false">
      <c r="A48" s="210" t="s">
        <v>335</v>
      </c>
      <c r="B48" s="209"/>
      <c r="C48" s="209"/>
      <c r="D48" s="209"/>
      <c r="E48" s="209"/>
      <c r="F48" s="209"/>
      <c r="G48" s="209"/>
    </row>
    <row r="49" customFormat="false" ht="26.85" hidden="false" customHeight="false" outlineLevel="0" collapsed="false">
      <c r="A49" s="220" t="s">
        <v>336</v>
      </c>
      <c r="B49" s="220" t="s">
        <v>337</v>
      </c>
      <c r="C49" s="220" t="s">
        <v>338</v>
      </c>
      <c r="D49" s="211" t="s">
        <v>339</v>
      </c>
      <c r="E49" s="220" t="s">
        <v>340</v>
      </c>
      <c r="F49" s="220" t="s">
        <v>341</v>
      </c>
      <c r="G49" s="211" t="s">
        <v>342</v>
      </c>
    </row>
    <row r="50" customFormat="false" ht="15" hidden="false" customHeight="false" outlineLevel="0" collapsed="false">
      <c r="A50" s="217" t="s">
        <v>33</v>
      </c>
      <c r="B50" s="217" t="s">
        <v>33</v>
      </c>
      <c r="C50" s="217" t="s">
        <v>33</v>
      </c>
      <c r="D50" s="217" t="s">
        <v>33</v>
      </c>
      <c r="E50" s="217" t="s">
        <v>33</v>
      </c>
      <c r="F50" s="217" t="s">
        <v>33</v>
      </c>
      <c r="G50" s="217" t="s">
        <v>33</v>
      </c>
    </row>
    <row r="51" customFormat="false" ht="15" hidden="false" customHeight="false" outlineLevel="0" collapsed="false">
      <c r="A51" s="227"/>
      <c r="B51" s="227"/>
      <c r="C51" s="227"/>
      <c r="D51" s="227"/>
      <c r="E51" s="227"/>
      <c r="F51" s="227"/>
      <c r="G51" s="227"/>
    </row>
    <row r="52" customFormat="false" ht="15" hidden="false" customHeight="false" outlineLevel="0" collapsed="false">
      <c r="A52" s="219" t="s">
        <v>318</v>
      </c>
      <c r="B52" s="209"/>
      <c r="C52" s="227"/>
      <c r="D52" s="227"/>
      <c r="E52" s="227"/>
      <c r="F52" s="227"/>
      <c r="G52" s="227"/>
    </row>
    <row r="53" customFormat="false" ht="15" hidden="false" customHeight="false" outlineLevel="0" collapsed="false">
      <c r="A53" s="220" t="s">
        <v>319</v>
      </c>
      <c r="B53" s="220" t="s">
        <v>320</v>
      </c>
      <c r="C53" s="209"/>
      <c r="D53" s="209"/>
      <c r="E53" s="209"/>
      <c r="F53" s="209"/>
      <c r="G53" s="209"/>
    </row>
    <row r="54" customFormat="false" ht="15" hidden="false" customHeight="false" outlineLevel="0" collapsed="false">
      <c r="A54" s="223" t="s">
        <v>344</v>
      </c>
      <c r="B54" s="200"/>
      <c r="C54" s="209"/>
      <c r="D54" s="209"/>
      <c r="E54" s="209"/>
      <c r="F54" s="209"/>
      <c r="G54" s="209"/>
    </row>
    <row r="55" customFormat="false" ht="15" hidden="false" customHeight="false" outlineLevel="0" collapsed="false">
      <c r="A55" s="222" t="s">
        <v>337</v>
      </c>
      <c r="B55" s="217" t="s">
        <v>33</v>
      </c>
      <c r="C55" s="209"/>
      <c r="D55" s="209"/>
      <c r="E55" s="209"/>
      <c r="F55" s="209"/>
      <c r="G55" s="209"/>
    </row>
    <row r="56" customFormat="false" ht="15" hidden="false" customHeight="false" outlineLevel="0" collapsed="false">
      <c r="A56" s="222" t="s">
        <v>338</v>
      </c>
      <c r="B56" s="217" t="s">
        <v>33</v>
      </c>
      <c r="C56" s="209"/>
      <c r="D56" s="209"/>
      <c r="E56" s="209"/>
      <c r="F56" s="209"/>
      <c r="G56" s="209"/>
    </row>
    <row r="57" customFormat="false" ht="15" hidden="false" customHeight="false" outlineLevel="0" collapsed="false">
      <c r="A57" s="222" t="str">
        <f aca="false">D49</f>
        <v>Златоглазка</v>
      </c>
      <c r="B57" s="217" t="s">
        <v>33</v>
      </c>
      <c r="C57" s="209"/>
      <c r="D57" s="209"/>
      <c r="E57" s="209"/>
      <c r="F57" s="209"/>
      <c r="G57" s="209"/>
    </row>
    <row r="58" customFormat="false" ht="15" hidden="false" customHeight="false" outlineLevel="0" collapsed="false">
      <c r="A58" s="222" t="str">
        <f aca="false">E49</f>
        <v>Комары</v>
      </c>
      <c r="B58" s="217" t="s">
        <v>33</v>
      </c>
      <c r="C58" s="209"/>
      <c r="D58" s="209"/>
      <c r="E58" s="209"/>
      <c r="F58" s="209"/>
      <c r="G58" s="209"/>
    </row>
    <row r="59" customFormat="false" ht="15" hidden="false" customHeight="false" outlineLevel="0" collapsed="false">
      <c r="A59" s="222" t="str">
        <f aca="false">F49</f>
        <v>Осы</v>
      </c>
      <c r="B59" s="217" t="s">
        <v>33</v>
      </c>
      <c r="C59" s="209"/>
      <c r="D59" s="209"/>
      <c r="E59" s="209"/>
      <c r="F59" s="209"/>
      <c r="G59" s="209"/>
    </row>
    <row r="60" customFormat="false" ht="15" hidden="false" customHeight="false" outlineLevel="0" collapsed="false">
      <c r="A60" s="222" t="str">
        <f aca="false">G49</f>
        <v>Пищевая моль</v>
      </c>
      <c r="B60" s="217" t="s">
        <v>33</v>
      </c>
      <c r="C60" s="209"/>
      <c r="D60" s="209"/>
      <c r="E60" s="209"/>
      <c r="F60" s="209"/>
      <c r="G60" s="209"/>
    </row>
    <row r="61" customFormat="false" ht="15" hidden="false" customHeight="false" outlineLevel="0" collapsed="false">
      <c r="A61" s="209"/>
      <c r="B61" s="209"/>
      <c r="C61" s="209"/>
      <c r="D61" s="209"/>
      <c r="E61" s="209"/>
      <c r="F61" s="209"/>
      <c r="G61" s="209"/>
    </row>
    <row r="62" customFormat="false" ht="15" hidden="false" customHeight="false" outlineLevel="0" collapsed="false">
      <c r="A62" s="230" t="s">
        <v>379</v>
      </c>
      <c r="B62" s="229"/>
      <c r="C62" s="229"/>
      <c r="D62" s="229"/>
      <c r="E62" s="229"/>
      <c r="F62" s="229"/>
      <c r="G62" s="200"/>
    </row>
    <row r="63" customFormat="false" ht="15" hidden="false" customHeight="false" outlineLevel="0" collapsed="false">
      <c r="A63" s="228"/>
      <c r="B63" s="228"/>
      <c r="C63" s="228"/>
      <c r="D63" s="228"/>
      <c r="E63" s="228"/>
      <c r="F63" s="228"/>
      <c r="G63" s="209"/>
    </row>
    <row r="64" customFormat="false" ht="15" hidden="false" customHeight="false" outlineLevel="0" collapsed="false">
      <c r="A64" s="225" t="s">
        <v>328</v>
      </c>
      <c r="B64" s="214"/>
      <c r="C64" s="214"/>
      <c r="D64" s="214"/>
      <c r="E64" s="214"/>
      <c r="F64" s="214"/>
      <c r="G64" s="214"/>
    </row>
    <row r="65" customFormat="false" ht="15" hidden="false" customHeight="false" outlineLevel="0" collapsed="false">
      <c r="A65" s="223" t="s">
        <v>329</v>
      </c>
      <c r="B65" s="199"/>
      <c r="C65" s="199"/>
      <c r="D65" s="199"/>
      <c r="E65" s="199"/>
      <c r="F65" s="199"/>
      <c r="G65" s="200"/>
    </row>
    <row r="66" customFormat="false" ht="15" hidden="false" customHeight="false" outlineLevel="0" collapsed="false">
      <c r="A66" s="214"/>
      <c r="B66" s="214"/>
      <c r="C66" s="214"/>
      <c r="D66" s="214"/>
      <c r="E66" s="214"/>
      <c r="F66" s="214"/>
      <c r="G66" s="214"/>
    </row>
    <row r="67" customFormat="false" ht="15" hidden="false" customHeight="false" outlineLevel="0" collapsed="false">
      <c r="A67" s="231" t="s">
        <v>346</v>
      </c>
      <c r="B67" s="214"/>
      <c r="C67" s="214"/>
      <c r="D67" s="214"/>
      <c r="E67" s="214"/>
      <c r="F67" s="214"/>
      <c r="G67" s="214"/>
    </row>
    <row r="68" customFormat="false" ht="54.7" hidden="false" customHeight="true" outlineLevel="0" collapsed="false">
      <c r="A68" s="211" t="s">
        <v>347</v>
      </c>
      <c r="B68" s="211"/>
      <c r="C68" s="211" t="s">
        <v>348</v>
      </c>
      <c r="D68" s="211" t="s">
        <v>47</v>
      </c>
      <c r="E68" s="211" t="s">
        <v>380</v>
      </c>
      <c r="F68" s="211"/>
      <c r="G68" s="211" t="s">
        <v>350</v>
      </c>
    </row>
    <row r="69" customFormat="false" ht="15" hidden="false" customHeight="true" outlineLevel="0" collapsed="false">
      <c r="A69" s="216" t="s">
        <v>351</v>
      </c>
      <c r="B69" s="216"/>
      <c r="C69" s="232" t="s">
        <v>33</v>
      </c>
      <c r="D69" s="216" t="s">
        <v>33</v>
      </c>
      <c r="E69" s="216" t="s">
        <v>33</v>
      </c>
      <c r="F69" s="216"/>
      <c r="G69" s="217" t="s">
        <v>33</v>
      </c>
    </row>
    <row r="70" customFormat="false" ht="15" hidden="false" customHeight="false" outlineLevel="0" collapsed="false">
      <c r="A70" s="216"/>
      <c r="B70" s="216"/>
      <c r="C70" s="233" t="s">
        <v>33</v>
      </c>
      <c r="D70" s="216"/>
      <c r="E70" s="216"/>
      <c r="F70" s="216"/>
      <c r="G70" s="217"/>
    </row>
    <row r="71" customFormat="false" ht="15" hidden="false" customHeight="true" outlineLevel="0" collapsed="false">
      <c r="A71" s="234" t="s">
        <v>352</v>
      </c>
      <c r="B71" s="234"/>
      <c r="C71" s="235" t="s">
        <v>33</v>
      </c>
      <c r="D71" s="236" t="s">
        <v>33</v>
      </c>
      <c r="E71" s="216" t="s">
        <v>33</v>
      </c>
      <c r="F71" s="216"/>
      <c r="G71" s="237" t="s">
        <v>33</v>
      </c>
    </row>
    <row r="72" customFormat="false" ht="15" hidden="false" customHeight="false" outlineLevel="0" collapsed="false">
      <c r="A72" s="234"/>
      <c r="B72" s="234"/>
      <c r="C72" s="216" t="s">
        <v>33</v>
      </c>
      <c r="D72" s="236"/>
      <c r="E72" s="216"/>
      <c r="F72" s="216"/>
      <c r="G72" s="237"/>
    </row>
    <row r="73" customFormat="false" ht="15" hidden="false" customHeight="true" outlineLevel="0" collapsed="false">
      <c r="A73" s="234" t="s">
        <v>345</v>
      </c>
      <c r="B73" s="234"/>
      <c r="C73" s="238" t="s">
        <v>33</v>
      </c>
      <c r="D73" s="216" t="s">
        <v>33</v>
      </c>
      <c r="E73" s="216" t="s">
        <v>33</v>
      </c>
      <c r="F73" s="216"/>
      <c r="G73" s="216" t="s">
        <v>33</v>
      </c>
    </row>
    <row r="74" customFormat="false" ht="27.35" hidden="false" customHeight="true" outlineLevel="0" collapsed="false">
      <c r="A74" s="216" t="s">
        <v>381</v>
      </c>
      <c r="B74" s="216"/>
      <c r="C74" s="238" t="s">
        <v>382</v>
      </c>
      <c r="D74" s="216" t="s">
        <v>383</v>
      </c>
      <c r="E74" s="216" t="s">
        <v>32</v>
      </c>
      <c r="F74" s="216"/>
      <c r="G74" s="216" t="n">
        <f aca="false">0.00005*10000</f>
        <v>0.5</v>
      </c>
    </row>
    <row r="75" customFormat="false" ht="15" hidden="false" customHeight="false" outlineLevel="0" collapsed="false">
      <c r="A75" s="239"/>
      <c r="B75" s="239"/>
      <c r="C75" s="240"/>
      <c r="D75" s="240"/>
      <c r="E75" s="240"/>
      <c r="F75" s="240"/>
      <c r="G75" s="240"/>
    </row>
    <row r="76" customFormat="false" ht="15" hidden="false" customHeight="false" outlineLevel="0" collapsed="false">
      <c r="A76" s="210" t="s">
        <v>354</v>
      </c>
      <c r="B76" s="241"/>
      <c r="C76" s="209"/>
      <c r="D76" s="209"/>
      <c r="E76" s="209"/>
      <c r="F76" s="209"/>
      <c r="G76" s="209"/>
    </row>
    <row r="77" customFormat="false" ht="15" hidden="false" customHeight="false" outlineLevel="0" collapsed="false">
      <c r="A77" s="223" t="s">
        <v>355</v>
      </c>
      <c r="B77" s="199"/>
      <c r="C77" s="199"/>
      <c r="D77" s="199"/>
      <c r="E77" s="200"/>
      <c r="F77" s="217" t="s">
        <v>33</v>
      </c>
      <c r="G77" s="217"/>
    </row>
    <row r="78" customFormat="false" ht="15" hidden="false" customHeight="false" outlineLevel="0" collapsed="false">
      <c r="A78" s="223" t="s">
        <v>356</v>
      </c>
      <c r="B78" s="199"/>
      <c r="C78" s="199"/>
      <c r="D78" s="199"/>
      <c r="E78" s="200"/>
      <c r="F78" s="217" t="str">
        <f aca="false">F77</f>
        <v>-</v>
      </c>
      <c r="G78" s="217"/>
    </row>
    <row r="79" customFormat="false" ht="15" hidden="false" customHeight="false" outlineLevel="0" collapsed="false">
      <c r="A79" s="242" t="s">
        <v>357</v>
      </c>
      <c r="B79" s="243"/>
      <c r="C79" s="243"/>
      <c r="D79" s="243"/>
      <c r="E79" s="244"/>
      <c r="F79" s="217" t="s">
        <v>33</v>
      </c>
      <c r="G79" s="217"/>
    </row>
    <row r="80" customFormat="false" ht="15" hidden="false" customHeight="false" outlineLevel="0" collapsed="false">
      <c r="A80" s="223" t="s">
        <v>358</v>
      </c>
      <c r="B80" s="199"/>
      <c r="C80" s="199"/>
      <c r="D80" s="199"/>
      <c r="E80" s="200"/>
      <c r="F80" s="212" t="s">
        <v>359</v>
      </c>
      <c r="G80" s="212"/>
    </row>
    <row r="81" customFormat="false" ht="15" hidden="false" customHeight="false" outlineLevel="0" collapsed="false">
      <c r="A81" s="209"/>
      <c r="B81" s="209"/>
      <c r="C81" s="209"/>
      <c r="D81" s="209"/>
      <c r="E81" s="209"/>
      <c r="F81" s="209"/>
      <c r="G81" s="209"/>
    </row>
    <row r="82" customFormat="false" ht="15" hidden="false" customHeight="false" outlineLevel="0" collapsed="false">
      <c r="A82" s="210" t="s">
        <v>360</v>
      </c>
      <c r="B82" s="209"/>
      <c r="C82" s="209"/>
      <c r="D82" s="209"/>
      <c r="E82" s="209"/>
      <c r="F82" s="209"/>
      <c r="G82" s="209"/>
    </row>
    <row r="83" customFormat="false" ht="27.35" hidden="false" customHeight="true" outlineLevel="0" collapsed="false">
      <c r="A83" s="245" t="s">
        <v>361</v>
      </c>
      <c r="B83" s="245"/>
      <c r="C83" s="245"/>
      <c r="D83" s="245"/>
      <c r="E83" s="245"/>
      <c r="F83" s="245"/>
      <c r="G83" s="245"/>
    </row>
    <row r="84" customFormat="false" ht="13.8" hidden="false" customHeight="true" outlineLevel="0" collapsed="false">
      <c r="A84" s="246" t="s">
        <v>362</v>
      </c>
      <c r="B84" s="246"/>
      <c r="C84" s="246"/>
      <c r="D84" s="246" t="s">
        <v>363</v>
      </c>
      <c r="E84" s="246"/>
      <c r="F84" s="246"/>
      <c r="G84" s="246"/>
    </row>
    <row r="85" customFormat="false" ht="13.8" hidden="false" customHeight="false" outlineLevel="0" collapsed="false">
      <c r="A85" s="246"/>
      <c r="B85" s="246"/>
      <c r="C85" s="246"/>
      <c r="D85" s="246"/>
      <c r="E85" s="246"/>
      <c r="F85" s="246"/>
      <c r="G85" s="246"/>
    </row>
  </sheetData>
  <mergeCells count="44">
    <mergeCell ref="A1:G1"/>
    <mergeCell ref="A2:B2"/>
    <mergeCell ref="C2:D2"/>
    <mergeCell ref="B3:C3"/>
    <mergeCell ref="D3:E3"/>
    <mergeCell ref="F3:G3"/>
    <mergeCell ref="B4:C4"/>
    <mergeCell ref="D4:E4"/>
    <mergeCell ref="F4:G4"/>
    <mergeCell ref="A7:G7"/>
    <mergeCell ref="F11:G11"/>
    <mergeCell ref="F12:G12"/>
    <mergeCell ref="F15:G15"/>
    <mergeCell ref="F16:G16"/>
    <mergeCell ref="A20:B20"/>
    <mergeCell ref="F24:G24"/>
    <mergeCell ref="F25:G25"/>
    <mergeCell ref="F26:G26"/>
    <mergeCell ref="F27:G27"/>
    <mergeCell ref="F32:G32"/>
    <mergeCell ref="F33:G33"/>
    <mergeCell ref="A68:B68"/>
    <mergeCell ref="E68:F68"/>
    <mergeCell ref="A69:B70"/>
    <mergeCell ref="D69:D70"/>
    <mergeCell ref="E69:F70"/>
    <mergeCell ref="G69:G70"/>
    <mergeCell ref="A71:B72"/>
    <mergeCell ref="D71:D72"/>
    <mergeCell ref="E71:F72"/>
    <mergeCell ref="G71:G72"/>
    <mergeCell ref="A73:B73"/>
    <mergeCell ref="E73:F73"/>
    <mergeCell ref="A74:B74"/>
    <mergeCell ref="E74:F74"/>
    <mergeCell ref="F77:G77"/>
    <mergeCell ref="F78:G78"/>
    <mergeCell ref="F79:G79"/>
    <mergeCell ref="F80:G80"/>
    <mergeCell ref="A83:G83"/>
    <mergeCell ref="A84:A85"/>
    <mergeCell ref="B84:C85"/>
    <mergeCell ref="D84:E85"/>
    <mergeCell ref="F84:G85"/>
  </mergeCells>
  <printOptions headings="false" gridLines="false" gridLinesSet="true" horizontalCentered="false" verticalCentered="false"/>
  <pageMargins left="0.7875" right="0.7875" top="0.886111111111111" bottom="0.886111111111111" header="0.511811023622047" footer="0.511811023622047"/>
  <pageSetup paperSize="9" scale="53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47" man="true" max="16383" min="0"/>
  </rowBreaks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91"/>
  <sheetViews>
    <sheetView showFormulas="false" showGridLines="true" showRowColHeaders="true" showZeros="true" rightToLeft="false" tabSelected="false" showOutlineSymbols="true" defaultGridColor="true" view="pageBreakPreview" topLeftCell="A25" colorId="64" zoomScale="100" zoomScaleNormal="100" zoomScalePageLayoutView="100" workbookViewId="0">
      <selection pane="topLeft" activeCell="B66" activeCellId="0" sqref="B66"/>
    </sheetView>
  </sheetViews>
  <sheetFormatPr defaultColWidth="10.453125" defaultRowHeight="12.8" zeroHeight="false" outlineLevelRow="0" outlineLevelCol="0"/>
  <cols>
    <col collapsed="false" customWidth="true" hidden="false" outlineLevel="0" max="1" min="1" style="1" width="23.43"/>
    <col collapsed="false" customWidth="true" hidden="false" outlineLevel="0" max="2" min="2" style="1" width="15.2"/>
    <col collapsed="false" customWidth="true" hidden="false" outlineLevel="0" max="3" min="3" style="1" width="14.99"/>
    <col collapsed="false" customWidth="true" hidden="false" outlineLevel="0" max="4" min="4" style="1" width="19.2"/>
    <col collapsed="false" customWidth="true" hidden="false" outlineLevel="0" max="5" min="5" style="1" width="16.26"/>
    <col collapsed="false" customWidth="true" hidden="false" outlineLevel="0" max="7" min="7" style="1" width="19.86"/>
  </cols>
  <sheetData>
    <row r="1" customFormat="false" ht="13.8" hidden="false" customHeight="false" outlineLevel="0" collapsed="false">
      <c r="A1" s="127" t="str">
        <f aca="false">занесвынес!A1</f>
        <v>ООО Альфадез</v>
      </c>
      <c r="B1" s="127"/>
      <c r="C1" s="127"/>
      <c r="D1" s="127"/>
      <c r="E1" s="127"/>
      <c r="F1" s="127"/>
      <c r="G1" s="127"/>
    </row>
    <row r="2" customFormat="false" ht="13.8" hidden="false" customHeight="false" outlineLevel="0" collapsed="false">
      <c r="A2" s="128" t="str">
        <f aca="false">занесвынес!A2</f>
        <v>Контактный телефон</v>
      </c>
      <c r="B2" s="128"/>
      <c r="C2" s="170" t="n">
        <f aca="false">занесвынес!C2</f>
        <v>89379676209</v>
      </c>
      <c r="D2" s="170"/>
      <c r="E2" s="171"/>
      <c r="F2" s="171"/>
      <c r="G2" s="172"/>
    </row>
    <row r="3" customFormat="false" ht="13.8" hidden="false" customHeight="false" outlineLevel="0" collapsed="false">
      <c r="A3" s="132" t="s">
        <v>303</v>
      </c>
      <c r="B3" s="133" t="s">
        <v>304</v>
      </c>
      <c r="C3" s="133"/>
      <c r="D3" s="134" t="str">
        <f aca="false">занесвынес!A4</f>
        <v>Наименование обьекта</v>
      </c>
      <c r="E3" s="134"/>
      <c r="F3" s="135" t="str">
        <f aca="false">занесвынес!C4</f>
        <v>ОСП ЗГПИ</v>
      </c>
      <c r="G3" s="135"/>
    </row>
    <row r="4" customFormat="false" ht="13.8" hidden="false" customHeight="false" outlineLevel="0" collapsed="false">
      <c r="A4" s="132" t="s">
        <v>306</v>
      </c>
      <c r="B4" s="136" t="str">
        <f aca="false">журнал!J3</f>
        <v>Авдеенко И.А.</v>
      </c>
      <c r="C4" s="136"/>
      <c r="D4" s="137" t="str">
        <f aca="false">занесвынес!A5</f>
        <v>Адрес проведения работ</v>
      </c>
      <c r="E4" s="137"/>
      <c r="F4" s="136" t="str">
        <f aca="false">занесвынес!C5</f>
        <v>с.Овчарное ул.Луговая 41б</v>
      </c>
      <c r="G4" s="136"/>
    </row>
    <row r="5" customFormat="false" ht="13.8" hidden="false" customHeight="false" outlineLevel="0" collapsed="false">
      <c r="A5" s="139" t="s">
        <v>307</v>
      </c>
      <c r="B5" s="187" t="n">
        <v>45492</v>
      </c>
      <c r="C5" s="171"/>
      <c r="D5" s="171"/>
      <c r="E5" s="171"/>
      <c r="F5" s="171"/>
      <c r="G5" s="172"/>
    </row>
    <row r="6" customFormat="false" ht="13.8" hidden="false" customHeight="false" outlineLevel="0" collapsed="false"/>
    <row r="7" customFormat="false" ht="13.8" hidden="false" customHeight="false" outlineLevel="0" collapsed="false">
      <c r="A7" s="127" t="s">
        <v>308</v>
      </c>
      <c r="B7" s="127"/>
      <c r="C7" s="127"/>
      <c r="D7" s="127"/>
      <c r="E7" s="127"/>
      <c r="F7" s="127"/>
      <c r="G7" s="127"/>
    </row>
    <row r="8" customFormat="false" ht="13.8" hidden="false" customHeight="false" outlineLevel="0" collapsed="false"/>
    <row r="9" customFormat="false" ht="13.8" hidden="false" customHeight="false" outlineLevel="0" collapsed="false">
      <c r="A9" s="142" t="s">
        <v>309</v>
      </c>
      <c r="B9" s="142"/>
    </row>
    <row r="10" customFormat="false" ht="13.8" hidden="false" customHeight="false" outlineLevel="0" collapsed="false">
      <c r="A10" s="142" t="s">
        <v>310</v>
      </c>
    </row>
    <row r="11" customFormat="false" ht="50.95" hidden="false" customHeight="true" outlineLevel="0" collapsed="false">
      <c r="A11" s="143" t="s">
        <v>311</v>
      </c>
      <c r="B11" s="143" t="s">
        <v>312</v>
      </c>
      <c r="C11" s="143" t="s">
        <v>313</v>
      </c>
      <c r="D11" s="143" t="s">
        <v>314</v>
      </c>
      <c r="E11" s="143" t="s">
        <v>315</v>
      </c>
      <c r="F11" s="143" t="s">
        <v>316</v>
      </c>
      <c r="G11" s="143"/>
    </row>
    <row r="12" customFormat="false" ht="13.8" hidden="false" customHeight="false" outlineLevel="0" collapsed="false">
      <c r="A12" s="144" t="s">
        <v>33</v>
      </c>
      <c r="B12" s="144" t="s">
        <v>33</v>
      </c>
      <c r="C12" s="144" t="s">
        <v>33</v>
      </c>
      <c r="D12" s="144" t="s">
        <v>33</v>
      </c>
      <c r="E12" s="145" t="s">
        <v>33</v>
      </c>
      <c r="F12" s="144" t="s">
        <v>33</v>
      </c>
      <c r="G12" s="144"/>
    </row>
    <row r="13" customFormat="false" ht="13.8" hidden="false" customHeight="false" outlineLevel="0" collapsed="false"/>
    <row r="14" customFormat="false" ht="13.8" hidden="false" customHeight="false" outlineLevel="0" collapsed="false">
      <c r="A14" s="142" t="s">
        <v>317</v>
      </c>
      <c r="B14" s="142"/>
      <c r="C14" s="142"/>
    </row>
    <row r="15" customFormat="false" ht="50.95" hidden="false" customHeight="true" outlineLevel="0" collapsed="false">
      <c r="A15" s="146" t="s">
        <v>311</v>
      </c>
      <c r="B15" s="143" t="s">
        <v>312</v>
      </c>
      <c r="C15" s="143" t="s">
        <v>313</v>
      </c>
      <c r="D15" s="143" t="s">
        <v>314</v>
      </c>
      <c r="E15" s="143" t="s">
        <v>315</v>
      </c>
      <c r="F15" s="143" t="s">
        <v>316</v>
      </c>
      <c r="G15" s="143"/>
    </row>
    <row r="16" customFormat="false" ht="14.15" hidden="false" customHeight="false" outlineLevel="0" collapsed="false">
      <c r="A16" s="5" t="s">
        <v>365</v>
      </c>
      <c r="B16" s="4" t="s">
        <v>33</v>
      </c>
      <c r="C16" s="5" t="s">
        <v>33</v>
      </c>
      <c r="D16" s="4" t="s">
        <v>33</v>
      </c>
      <c r="E16" s="147" t="s">
        <v>33</v>
      </c>
      <c r="F16" s="4" t="s">
        <v>33</v>
      </c>
      <c r="G16" s="4"/>
    </row>
    <row r="17" customFormat="false" ht="13.8" hidden="false" customHeight="false" outlineLevel="0" collapsed="false"/>
    <row r="18" customFormat="false" ht="13.8" hidden="false" customHeight="false" outlineLevel="0" collapsed="false">
      <c r="A18" s="148" t="s">
        <v>318</v>
      </c>
    </row>
    <row r="19" customFormat="false" ht="13.8" hidden="false" customHeight="false" outlineLevel="0" collapsed="false">
      <c r="A19" s="149" t="s">
        <v>319</v>
      </c>
      <c r="B19" s="149" t="s">
        <v>320</v>
      </c>
    </row>
    <row r="20" customFormat="false" ht="13.8" hidden="false" customHeight="false" outlineLevel="0" collapsed="false">
      <c r="A20" s="150" t="s">
        <v>321</v>
      </c>
      <c r="B20" s="150"/>
    </row>
    <row r="21" customFormat="false" ht="13.8" hidden="false" customHeight="false" outlineLevel="0" collapsed="false">
      <c r="A21" s="133" t="s">
        <v>322</v>
      </c>
      <c r="B21" s="4" t="s">
        <v>33</v>
      </c>
    </row>
    <row r="22" customFormat="false" ht="13.8" hidden="false" customHeight="false" outlineLevel="0" collapsed="false">
      <c r="A22" s="133" t="s">
        <v>323</v>
      </c>
      <c r="B22" s="4" t="str">
        <f aca="false">B21</f>
        <v>-</v>
      </c>
    </row>
    <row r="23" customFormat="false" ht="13.8" hidden="false" customHeight="false" outlineLevel="0" collapsed="false"/>
    <row r="24" customFormat="false" ht="13.8" hidden="false" customHeight="false" outlineLevel="0" collapsed="false">
      <c r="A24" s="174" t="s">
        <v>324</v>
      </c>
      <c r="B24" s="171"/>
      <c r="C24" s="171"/>
      <c r="D24" s="171"/>
      <c r="E24" s="172"/>
      <c r="F24" s="151" t="s">
        <v>33</v>
      </c>
      <c r="G24" s="151"/>
    </row>
    <row r="25" customFormat="false" ht="13.8" hidden="false" customHeight="false" outlineLevel="0" collapsed="false">
      <c r="A25" s="174" t="s">
        <v>325</v>
      </c>
      <c r="B25" s="171"/>
      <c r="C25" s="171"/>
      <c r="D25" s="171"/>
      <c r="E25" s="172"/>
      <c r="F25" s="4" t="s">
        <v>33</v>
      </c>
      <c r="G25" s="4"/>
    </row>
    <row r="26" customFormat="false" ht="13.8" hidden="false" customHeight="false" outlineLevel="0" collapsed="false">
      <c r="A26" s="174" t="s">
        <v>326</v>
      </c>
      <c r="B26" s="171"/>
      <c r="C26" s="171"/>
      <c r="D26" s="171"/>
      <c r="E26" s="172"/>
      <c r="F26" s="4" t="s">
        <v>33</v>
      </c>
      <c r="G26" s="4"/>
    </row>
    <row r="27" customFormat="false" ht="13.8" hidden="false" customHeight="false" outlineLevel="0" collapsed="false">
      <c r="A27" s="174" t="s">
        <v>327</v>
      </c>
      <c r="B27" s="171"/>
      <c r="C27" s="171"/>
      <c r="D27" s="171"/>
      <c r="E27" s="172"/>
      <c r="F27" s="4" t="str">
        <f aca="false">F16</f>
        <v>-</v>
      </c>
      <c r="G27" s="4"/>
    </row>
    <row r="28" customFormat="false" ht="13.8" hidden="false" customHeight="false" outlineLevel="0" collapsed="false">
      <c r="A28" s="148" t="s">
        <v>328</v>
      </c>
    </row>
    <row r="29" customFormat="false" ht="13.8" hidden="false" customHeight="false" outlineLevel="0" collapsed="false">
      <c r="A29" s="189" t="s">
        <v>373</v>
      </c>
      <c r="B29" s="171"/>
      <c r="C29" s="171"/>
      <c r="D29" s="171"/>
      <c r="E29" s="171"/>
      <c r="F29" s="171"/>
      <c r="G29" s="172"/>
    </row>
    <row r="30" customFormat="false" ht="13.8" hidden="false" customHeight="false" outlineLevel="0" collapsed="false"/>
    <row r="31" customFormat="false" ht="13.8" hidden="false" customHeight="false" outlineLevel="0" collapsed="false">
      <c r="A31" s="142" t="s">
        <v>384</v>
      </c>
    </row>
    <row r="32" customFormat="false" ht="26.85" hidden="false" customHeight="true" outlineLevel="0" collapsed="false">
      <c r="A32" s="146" t="s">
        <v>311</v>
      </c>
      <c r="B32" s="143" t="s">
        <v>312</v>
      </c>
      <c r="C32" s="143" t="s">
        <v>385</v>
      </c>
      <c r="D32" s="143" t="s">
        <v>314</v>
      </c>
      <c r="E32" s="143" t="s">
        <v>315</v>
      </c>
      <c r="F32" s="143" t="s">
        <v>316</v>
      </c>
      <c r="G32" s="143"/>
    </row>
    <row r="33" customFormat="false" ht="13.8" hidden="false" customHeight="false" outlineLevel="0" collapsed="false">
      <c r="A33" s="144" t="s">
        <v>33</v>
      </c>
      <c r="B33" s="4" t="n">
        <v>2</v>
      </c>
      <c r="C33" s="144" t="n">
        <v>2</v>
      </c>
      <c r="D33" s="144" t="s">
        <v>33</v>
      </c>
      <c r="E33" s="145" t="s">
        <v>33</v>
      </c>
      <c r="F33" s="144" t="n">
        <v>2</v>
      </c>
      <c r="G33" s="144"/>
    </row>
    <row r="34" customFormat="false" ht="13.8" hidden="false" customHeight="false" outlineLevel="0" collapsed="false">
      <c r="A34" s="144" t="s">
        <v>33</v>
      </c>
      <c r="B34" s="4" t="n">
        <v>2</v>
      </c>
      <c r="C34" s="144" t="n">
        <v>4</v>
      </c>
      <c r="D34" s="144"/>
      <c r="E34" s="145"/>
      <c r="F34" s="4" t="n">
        <v>1</v>
      </c>
      <c r="G34" s="4"/>
    </row>
    <row r="35" customFormat="false" ht="13.8" hidden="false" customHeight="false" outlineLevel="0" collapsed="false">
      <c r="A35" s="144" t="s">
        <v>33</v>
      </c>
      <c r="B35" s="4" t="n">
        <v>2</v>
      </c>
      <c r="C35" s="144" t="n">
        <v>9</v>
      </c>
      <c r="D35" s="144"/>
      <c r="E35" s="145"/>
      <c r="F35" s="4" t="n">
        <v>4</v>
      </c>
      <c r="G35" s="4"/>
    </row>
    <row r="36" customFormat="false" ht="13.8" hidden="false" customHeight="false" outlineLevel="0" collapsed="false">
      <c r="A36" s="144" t="s">
        <v>33</v>
      </c>
      <c r="B36" s="4" t="n">
        <v>2</v>
      </c>
      <c r="C36" s="144" t="n">
        <v>10</v>
      </c>
      <c r="D36" s="144"/>
      <c r="E36" s="145"/>
      <c r="F36" s="4" t="n">
        <v>3</v>
      </c>
      <c r="G36" s="4"/>
    </row>
    <row r="37" customFormat="false" ht="13.8" hidden="false" customHeight="false" outlineLevel="0" collapsed="false"/>
    <row r="38" customFormat="false" ht="13.8" hidden="false" customHeight="false" outlineLevel="0" collapsed="false">
      <c r="A38" s="148" t="s">
        <v>318</v>
      </c>
    </row>
    <row r="39" customFormat="false" ht="13.8" hidden="false" customHeight="false" outlineLevel="0" collapsed="false">
      <c r="A39" s="149" t="s">
        <v>319</v>
      </c>
      <c r="B39" s="149" t="s">
        <v>320</v>
      </c>
    </row>
    <row r="40" customFormat="false" ht="13.8" hidden="false" customHeight="false" outlineLevel="0" collapsed="false">
      <c r="A40" s="133" t="s">
        <v>331</v>
      </c>
      <c r="B40" s="144"/>
    </row>
    <row r="41" customFormat="false" ht="13.8" hidden="false" customHeight="false" outlineLevel="0" collapsed="false">
      <c r="A41" s="133" t="s">
        <v>386</v>
      </c>
      <c r="B41" s="4" t="n">
        <v>6</v>
      </c>
    </row>
    <row r="42" customFormat="false" ht="13.8" hidden="false" customHeight="false" outlineLevel="0" collapsed="false">
      <c r="A42" s="133" t="s">
        <v>387</v>
      </c>
      <c r="B42" s="4" t="n">
        <v>2</v>
      </c>
      <c r="C42" s="104"/>
      <c r="D42" s="104"/>
      <c r="E42" s="104"/>
      <c r="F42" s="104"/>
      <c r="G42" s="104"/>
    </row>
    <row r="43" customFormat="false" ht="13.8" hidden="false" customHeight="false" outlineLevel="0" collapsed="false">
      <c r="A43" s="133" t="s">
        <v>334</v>
      </c>
      <c r="B43" s="4" t="n">
        <v>2</v>
      </c>
      <c r="C43" s="70"/>
      <c r="D43" s="70"/>
      <c r="E43" s="70"/>
      <c r="F43" s="70"/>
    </row>
    <row r="44" customFormat="false" ht="13.8" hidden="false" customHeight="false" outlineLevel="0" collapsed="false">
      <c r="A44" s="133" t="s">
        <v>323</v>
      </c>
      <c r="B44" s="4" t="n">
        <f aca="false">SUM(B41:B43)</f>
        <v>10</v>
      </c>
      <c r="C44" s="70"/>
      <c r="D44" s="70"/>
      <c r="E44" s="70"/>
      <c r="F44" s="70"/>
    </row>
    <row r="45" customFormat="false" ht="13.8" hidden="false" customHeight="false" outlineLevel="0" collapsed="false">
      <c r="A45" s="171"/>
      <c r="B45" s="175"/>
      <c r="C45" s="70"/>
      <c r="D45" s="70"/>
      <c r="E45" s="70"/>
      <c r="F45" s="70"/>
    </row>
    <row r="46" customFormat="false" ht="13.8" hidden="false" customHeight="false" outlineLevel="0" collapsed="false">
      <c r="A46" s="154" t="s">
        <v>33</v>
      </c>
      <c r="B46" s="175"/>
      <c r="C46" s="175"/>
      <c r="D46" s="175"/>
      <c r="E46" s="175"/>
      <c r="F46" s="175"/>
      <c r="G46" s="172"/>
    </row>
    <row r="47" customFormat="false" ht="13.8" hidden="false" customHeight="false" outlineLevel="0" collapsed="false">
      <c r="A47" s="70"/>
      <c r="B47" s="70"/>
      <c r="C47" s="70"/>
      <c r="D47" s="70"/>
      <c r="E47" s="70"/>
      <c r="F47" s="70"/>
    </row>
    <row r="48" customFormat="false" ht="13.8" hidden="false" customHeight="false" outlineLevel="0" collapsed="false">
      <c r="A48" s="148" t="s">
        <v>328</v>
      </c>
    </row>
    <row r="49" customFormat="false" ht="13.8" hidden="false" customHeight="false" outlineLevel="0" collapsed="false">
      <c r="A49" s="129" t="s">
        <v>329</v>
      </c>
      <c r="B49" s="171"/>
      <c r="C49" s="171"/>
      <c r="D49" s="171"/>
      <c r="E49" s="171"/>
      <c r="F49" s="171"/>
      <c r="G49" s="172"/>
    </row>
    <row r="50" customFormat="false" ht="13.8" hidden="false" customHeight="false" outlineLevel="0" collapsed="false"/>
    <row r="51" customFormat="false" ht="13.8" hidden="false" customHeight="false" outlineLevel="0" collapsed="false">
      <c r="A51" s="142" t="s">
        <v>388</v>
      </c>
    </row>
    <row r="52" customFormat="false" ht="26.85" hidden="false" customHeight="false" outlineLevel="0" collapsed="false">
      <c r="A52" s="146" t="s">
        <v>311</v>
      </c>
      <c r="B52" s="143" t="s">
        <v>312</v>
      </c>
      <c r="C52" s="143" t="s">
        <v>385</v>
      </c>
      <c r="D52" s="143" t="s">
        <v>314</v>
      </c>
      <c r="E52" s="149" t="s">
        <v>315</v>
      </c>
      <c r="F52" s="149" t="s">
        <v>316</v>
      </c>
      <c r="G52" s="149" t="s">
        <v>342</v>
      </c>
    </row>
    <row r="53" customFormat="false" ht="13.8" hidden="false" customHeight="false" outlineLevel="0" collapsed="false">
      <c r="A53" s="4" t="s">
        <v>33</v>
      </c>
      <c r="B53" s="4" t="s">
        <v>33</v>
      </c>
      <c r="C53" s="4" t="n">
        <v>4</v>
      </c>
      <c r="D53" s="4" t="s">
        <v>33</v>
      </c>
      <c r="E53" s="4" t="s">
        <v>33</v>
      </c>
      <c r="F53" s="4" t="n">
        <v>1</v>
      </c>
      <c r="G53" s="4" t="s">
        <v>33</v>
      </c>
    </row>
    <row r="54" customFormat="false" ht="13.8" hidden="false" customHeight="false" outlineLevel="0" collapsed="false">
      <c r="A54" s="4" t="s">
        <v>33</v>
      </c>
      <c r="B54" s="4" t="s">
        <v>33</v>
      </c>
      <c r="C54" s="4" t="n">
        <v>6</v>
      </c>
      <c r="D54" s="4" t="s">
        <v>33</v>
      </c>
      <c r="E54" s="4" t="s">
        <v>33</v>
      </c>
      <c r="F54" s="4" t="n">
        <v>1</v>
      </c>
      <c r="G54" s="4"/>
    </row>
    <row r="55" customFormat="false" ht="13.8" hidden="false" customHeight="false" outlineLevel="0" collapsed="false">
      <c r="A55" s="4" t="s">
        <v>33</v>
      </c>
      <c r="B55" s="4" t="s">
        <v>33</v>
      </c>
      <c r="C55" s="4" t="n">
        <v>7</v>
      </c>
      <c r="D55" s="4" t="s">
        <v>33</v>
      </c>
      <c r="E55" s="4" t="s">
        <v>33</v>
      </c>
      <c r="F55" s="4" t="n">
        <v>1</v>
      </c>
      <c r="G55" s="4"/>
    </row>
    <row r="56" customFormat="false" ht="13.8" hidden="false" customHeight="false" outlineLevel="0" collapsed="false">
      <c r="A56" s="4" t="s">
        <v>33</v>
      </c>
      <c r="B56" s="4" t="s">
        <v>33</v>
      </c>
      <c r="C56" s="4" t="n">
        <v>9</v>
      </c>
      <c r="D56" s="4" t="s">
        <v>33</v>
      </c>
      <c r="E56" s="4" t="s">
        <v>33</v>
      </c>
      <c r="F56" s="4" t="n">
        <v>19</v>
      </c>
      <c r="G56" s="4"/>
    </row>
    <row r="57" customFormat="false" ht="13.8" hidden="false" customHeight="false" outlineLevel="0" collapsed="false">
      <c r="A57" s="4" t="s">
        <v>33</v>
      </c>
      <c r="B57" s="4" t="s">
        <v>33</v>
      </c>
      <c r="C57" s="4" t="n">
        <v>10</v>
      </c>
      <c r="D57" s="4" t="s">
        <v>33</v>
      </c>
      <c r="E57" s="4" t="s">
        <v>33</v>
      </c>
      <c r="F57" s="4" t="n">
        <v>7</v>
      </c>
      <c r="G57" s="4"/>
    </row>
    <row r="58" customFormat="false" ht="13.8" hidden="false" customHeight="false" outlineLevel="0" collapsed="false">
      <c r="A58" s="70"/>
      <c r="B58" s="70"/>
      <c r="C58" s="70"/>
      <c r="D58" s="70"/>
      <c r="E58" s="70"/>
      <c r="F58" s="70"/>
      <c r="G58" s="70"/>
    </row>
    <row r="59" customFormat="false" ht="13.8" hidden="false" customHeight="false" outlineLevel="0" collapsed="false">
      <c r="A59" s="148" t="s">
        <v>318</v>
      </c>
      <c r="C59" s="70"/>
      <c r="D59" s="70"/>
      <c r="E59" s="70"/>
      <c r="F59" s="70"/>
      <c r="G59" s="70"/>
    </row>
    <row r="60" customFormat="false" ht="13.8" hidden="false" customHeight="false" outlineLevel="0" collapsed="false">
      <c r="A60" s="149" t="s">
        <v>319</v>
      </c>
      <c r="B60" s="149" t="s">
        <v>320</v>
      </c>
    </row>
    <row r="61" customFormat="false" ht="13.8" hidden="false" customHeight="false" outlineLevel="0" collapsed="false">
      <c r="A61" s="129" t="s">
        <v>344</v>
      </c>
      <c r="B61" s="172"/>
    </row>
    <row r="62" customFormat="false" ht="13.8" hidden="false" customHeight="false" outlineLevel="0" collapsed="false">
      <c r="A62" s="133" t="s">
        <v>389</v>
      </c>
      <c r="B62" s="4" t="n">
        <v>4</v>
      </c>
    </row>
    <row r="63" customFormat="false" ht="13.8" hidden="false" customHeight="false" outlineLevel="0" collapsed="false">
      <c r="A63" s="133" t="s">
        <v>390</v>
      </c>
      <c r="B63" s="4" t="n">
        <v>9</v>
      </c>
    </row>
    <row r="64" customFormat="false" ht="13.8" hidden="false" customHeight="false" outlineLevel="0" collapsed="false">
      <c r="A64" s="133" t="s">
        <v>391</v>
      </c>
      <c r="B64" s="4" t="n">
        <v>8</v>
      </c>
    </row>
    <row r="65" customFormat="false" ht="13.8" hidden="false" customHeight="false" outlineLevel="0" collapsed="false">
      <c r="A65" s="133" t="s">
        <v>392</v>
      </c>
      <c r="B65" s="4" t="n">
        <v>4</v>
      </c>
    </row>
    <row r="66" customFormat="false" ht="13.8" hidden="false" customHeight="false" outlineLevel="0" collapsed="false">
      <c r="A66" s="133" t="s">
        <v>393</v>
      </c>
      <c r="B66" s="4" t="n">
        <v>2</v>
      </c>
    </row>
    <row r="67" customFormat="false" ht="13.8" hidden="false" customHeight="false" outlineLevel="0" collapsed="false">
      <c r="A67" s="133" t="s">
        <v>394</v>
      </c>
      <c r="B67" s="4" t="n">
        <v>2</v>
      </c>
    </row>
    <row r="68" customFormat="false" ht="13.8" hidden="false" customHeight="false" outlineLevel="0" collapsed="false">
      <c r="A68" s="133" t="s">
        <v>323</v>
      </c>
      <c r="B68" s="133" t="n">
        <f aca="false">SUM(B62:B67)</f>
        <v>29</v>
      </c>
    </row>
    <row r="69" customFormat="false" ht="13.8" hidden="false" customHeight="false" outlineLevel="0" collapsed="false">
      <c r="A69" s="154" t="s">
        <v>33</v>
      </c>
      <c r="B69" s="175"/>
      <c r="C69" s="175"/>
      <c r="D69" s="175"/>
      <c r="E69" s="175"/>
      <c r="F69" s="175"/>
      <c r="G69" s="172"/>
    </row>
    <row r="70" customFormat="false" ht="13.8" hidden="false" customHeight="false" outlineLevel="0" collapsed="false">
      <c r="A70" s="70"/>
      <c r="B70" s="70"/>
      <c r="C70" s="70"/>
      <c r="D70" s="70"/>
      <c r="E70" s="70"/>
      <c r="F70" s="70"/>
    </row>
    <row r="71" customFormat="false" ht="13.8" hidden="false" customHeight="false" outlineLevel="0" collapsed="false">
      <c r="A71" s="148" t="s">
        <v>328</v>
      </c>
    </row>
    <row r="72" customFormat="false" ht="13.8" hidden="false" customHeight="false" outlineLevel="0" collapsed="false">
      <c r="A72" s="129" t="s">
        <v>329</v>
      </c>
      <c r="B72" s="171"/>
      <c r="C72" s="171"/>
      <c r="D72" s="171"/>
      <c r="E72" s="171"/>
      <c r="F72" s="171"/>
      <c r="G72" s="172"/>
    </row>
    <row r="73" customFormat="false" ht="13.8" hidden="false" customHeight="false" outlineLevel="0" collapsed="false"/>
    <row r="74" customFormat="false" ht="13.8" hidden="false" customHeight="false" outlineLevel="0" collapsed="false">
      <c r="A74" s="142" t="s">
        <v>346</v>
      </c>
      <c r="B74" s="104"/>
      <c r="C74" s="104"/>
      <c r="D74" s="104"/>
      <c r="E74" s="104"/>
      <c r="F74" s="104"/>
      <c r="G74" s="104"/>
    </row>
    <row r="75" customFormat="false" ht="39.55" hidden="false" customHeight="true" outlineLevel="0" collapsed="false">
      <c r="A75" s="143" t="s">
        <v>347</v>
      </c>
      <c r="B75" s="143"/>
      <c r="C75" s="143" t="s">
        <v>395</v>
      </c>
      <c r="D75" s="143" t="s">
        <v>47</v>
      </c>
      <c r="E75" s="143" t="s">
        <v>349</v>
      </c>
      <c r="F75" s="143"/>
      <c r="G75" s="143" t="s">
        <v>350</v>
      </c>
    </row>
    <row r="76" customFormat="false" ht="13.8" hidden="false" customHeight="true" outlineLevel="0" collapsed="false">
      <c r="A76" s="6" t="s">
        <v>351</v>
      </c>
      <c r="B76" s="6"/>
      <c r="C76" s="159" t="s">
        <v>396</v>
      </c>
      <c r="D76" s="6" t="str">
        <f aca="false">перечень!B7</f>
        <v>АЛТ клей </v>
      </c>
      <c r="E76" s="6" t="str">
        <f aca="false">'3конт(3)'!E76</f>
        <v>Полибутилен 80,8%, полиизобутилен 9,6%</v>
      </c>
      <c r="F76" s="6"/>
      <c r="G76" s="4" t="n">
        <f aca="false">C76*0.02</f>
        <v>0.2</v>
      </c>
    </row>
    <row r="77" customFormat="false" ht="26.85" hidden="false" customHeight="false" outlineLevel="0" collapsed="false">
      <c r="A77" s="6"/>
      <c r="B77" s="6"/>
      <c r="C77" s="160" t="s">
        <v>25</v>
      </c>
      <c r="D77" s="6"/>
      <c r="E77" s="6"/>
      <c r="F77" s="6"/>
      <c r="G77" s="4"/>
    </row>
    <row r="78" customFormat="false" ht="14.15" hidden="false" customHeight="true" outlineLevel="0" collapsed="false">
      <c r="A78" s="2" t="s">
        <v>352</v>
      </c>
      <c r="B78" s="2"/>
      <c r="C78" s="22" t="s">
        <v>33</v>
      </c>
      <c r="D78" s="8"/>
      <c r="E78" s="6"/>
      <c r="F78" s="6"/>
      <c r="G78" s="20"/>
    </row>
    <row r="79" customFormat="false" ht="13.8" hidden="false" customHeight="false" outlineLevel="0" collapsed="false">
      <c r="A79" s="2"/>
      <c r="B79" s="2"/>
      <c r="C79" s="177"/>
      <c r="D79" s="8"/>
      <c r="E79" s="6"/>
      <c r="F79" s="6"/>
      <c r="G79" s="20"/>
    </row>
    <row r="80" customFormat="false" ht="24.85" hidden="false" customHeight="true" outlineLevel="0" collapsed="false">
      <c r="A80" s="2" t="s">
        <v>345</v>
      </c>
      <c r="B80" s="2"/>
      <c r="C80" s="163" t="s">
        <v>33</v>
      </c>
      <c r="D80" s="5" t="s">
        <v>33</v>
      </c>
      <c r="E80" s="6" t="s">
        <v>33</v>
      </c>
      <c r="F80" s="6"/>
      <c r="G80" s="5" t="s">
        <v>33</v>
      </c>
    </row>
    <row r="81" customFormat="false" ht="13.8" hidden="false" customHeight="false" outlineLevel="0" collapsed="false">
      <c r="A81" s="178"/>
      <c r="B81" s="178"/>
      <c r="C81" s="179"/>
      <c r="D81" s="179"/>
      <c r="E81" s="179"/>
      <c r="F81" s="179"/>
      <c r="G81" s="179"/>
    </row>
    <row r="82" customFormat="false" ht="13.8" hidden="false" customHeight="false" outlineLevel="0" collapsed="false">
      <c r="A82" s="142" t="s">
        <v>354</v>
      </c>
      <c r="B82" s="166"/>
    </row>
    <row r="83" customFormat="false" ht="13.8" hidden="false" customHeight="false" outlineLevel="0" collapsed="false">
      <c r="A83" s="180" t="s">
        <v>355</v>
      </c>
      <c r="B83" s="171"/>
      <c r="C83" s="171"/>
      <c r="D83" s="171"/>
      <c r="E83" s="172"/>
      <c r="F83" s="156" t="s">
        <v>33</v>
      </c>
      <c r="G83" s="156"/>
    </row>
    <row r="84" customFormat="false" ht="13.8" hidden="false" customHeight="false" outlineLevel="0" collapsed="false">
      <c r="A84" s="180" t="s">
        <v>356</v>
      </c>
      <c r="B84" s="171"/>
      <c r="C84" s="171"/>
      <c r="D84" s="171"/>
      <c r="E84" s="172"/>
      <c r="F84" s="156" t="str">
        <f aca="false">F83</f>
        <v>-</v>
      </c>
      <c r="G84" s="156"/>
    </row>
    <row r="85" customFormat="false" ht="13.8" hidden="false" customHeight="true" outlineLevel="0" collapsed="false">
      <c r="A85" s="181" t="s">
        <v>357</v>
      </c>
      <c r="B85" s="182"/>
      <c r="C85" s="182"/>
      <c r="D85" s="182"/>
      <c r="E85" s="183"/>
      <c r="F85" s="188" t="s">
        <v>33</v>
      </c>
      <c r="G85" s="188"/>
    </row>
    <row r="86" customFormat="false" ht="13.8" hidden="false" customHeight="false" outlineLevel="0" collapsed="false">
      <c r="A86" s="180" t="s">
        <v>358</v>
      </c>
      <c r="B86" s="171"/>
      <c r="C86" s="171"/>
      <c r="D86" s="171"/>
      <c r="E86" s="172"/>
      <c r="F86" s="144" t="s">
        <v>359</v>
      </c>
      <c r="G86" s="144"/>
    </row>
    <row r="87" customFormat="false" ht="13.8" hidden="false" customHeight="false" outlineLevel="0" collapsed="false"/>
    <row r="88" customFormat="false" ht="13.8" hidden="false" customHeight="false" outlineLevel="0" collapsed="false">
      <c r="A88" s="142" t="s">
        <v>360</v>
      </c>
    </row>
    <row r="89" customFormat="false" ht="37.3" hidden="false" customHeight="true" outlineLevel="0" collapsed="false">
      <c r="A89" s="13" t="s">
        <v>361</v>
      </c>
      <c r="B89" s="13"/>
      <c r="C89" s="13"/>
      <c r="D89" s="13"/>
      <c r="E89" s="13"/>
      <c r="F89" s="13"/>
      <c r="G89" s="13"/>
    </row>
    <row r="90" customFormat="false" ht="13.8" hidden="false" customHeight="true" outlineLevel="0" collapsed="false">
      <c r="A90" s="99" t="s">
        <v>362</v>
      </c>
      <c r="B90" s="184"/>
      <c r="C90" s="184"/>
      <c r="D90" s="184" t="s">
        <v>363</v>
      </c>
      <c r="E90" s="184"/>
      <c r="F90" s="184"/>
      <c r="G90" s="184"/>
    </row>
    <row r="91" customFormat="false" ht="13.8" hidden="false" customHeight="false" outlineLevel="0" collapsed="false">
      <c r="A91" s="99"/>
      <c r="B91" s="99"/>
      <c r="C91" s="184"/>
      <c r="D91" s="184"/>
      <c r="E91" s="184"/>
      <c r="F91" s="184"/>
      <c r="G91" s="184"/>
    </row>
  </sheetData>
  <mergeCells count="51">
    <mergeCell ref="A1:G1"/>
    <mergeCell ref="A2:B2"/>
    <mergeCell ref="C2:D2"/>
    <mergeCell ref="B3:C3"/>
    <mergeCell ref="D3:E3"/>
    <mergeCell ref="F3:G3"/>
    <mergeCell ref="B4:C4"/>
    <mergeCell ref="D4:E4"/>
    <mergeCell ref="F4:G4"/>
    <mergeCell ref="A7:G7"/>
    <mergeCell ref="F11:G11"/>
    <mergeCell ref="F12:G12"/>
    <mergeCell ref="F15:G15"/>
    <mergeCell ref="F16:G16"/>
    <mergeCell ref="A20:B20"/>
    <mergeCell ref="F24:G24"/>
    <mergeCell ref="F25:G25"/>
    <mergeCell ref="F26:G26"/>
    <mergeCell ref="F27:G27"/>
    <mergeCell ref="F32:G32"/>
    <mergeCell ref="F33:G33"/>
    <mergeCell ref="F34:G34"/>
    <mergeCell ref="F35:G35"/>
    <mergeCell ref="F36:G36"/>
    <mergeCell ref="F52:G52"/>
    <mergeCell ref="F53:G53"/>
    <mergeCell ref="F54:G54"/>
    <mergeCell ref="F55:G55"/>
    <mergeCell ref="F56:G56"/>
    <mergeCell ref="F57:G57"/>
    <mergeCell ref="A75:B75"/>
    <mergeCell ref="E75:F75"/>
    <mergeCell ref="A76:B77"/>
    <mergeCell ref="D76:D77"/>
    <mergeCell ref="E76:F77"/>
    <mergeCell ref="G76:G77"/>
    <mergeCell ref="A78:B79"/>
    <mergeCell ref="D78:D79"/>
    <mergeCell ref="E78:F79"/>
    <mergeCell ref="G78:G79"/>
    <mergeCell ref="A80:B80"/>
    <mergeCell ref="E80:F80"/>
    <mergeCell ref="F83:G83"/>
    <mergeCell ref="F84:G84"/>
    <mergeCell ref="F85:G85"/>
    <mergeCell ref="F86:G86"/>
    <mergeCell ref="A89:G89"/>
    <mergeCell ref="A90:A91"/>
    <mergeCell ref="B90:C91"/>
    <mergeCell ref="D90:E91"/>
    <mergeCell ref="F90:G9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66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1048576"/>
  <sheetViews>
    <sheetView showFormulas="false" showGridLines="true" showRowColHeaders="true" showZeros="true" rightToLeft="false" tabSelected="false" showOutlineSymbols="true" defaultGridColor="true" view="pageBreakPreview" topLeftCell="A19" colorId="64" zoomScale="100" zoomScaleNormal="100" zoomScalePageLayoutView="100" workbookViewId="0">
      <selection pane="topLeft" activeCell="C53" activeCellId="0" sqref="C53"/>
    </sheetView>
  </sheetViews>
  <sheetFormatPr defaultColWidth="10.4765625" defaultRowHeight="13.8" zeroHeight="false" outlineLevelRow="0" outlineLevelCol="0"/>
  <cols>
    <col collapsed="false" customWidth="true" hidden="false" outlineLevel="0" max="1" min="1" style="1" width="25.75"/>
    <col collapsed="false" customWidth="true" hidden="false" outlineLevel="0" max="2" min="2" style="1" width="17.31"/>
    <col collapsed="false" customWidth="true" hidden="false" outlineLevel="0" max="3" min="3" style="1" width="15.62"/>
    <col collapsed="false" customWidth="true" hidden="false" outlineLevel="0" max="4" min="4" style="1" width="15.2"/>
    <col collapsed="false" customWidth="true" hidden="false" outlineLevel="0" max="5" min="5" style="1" width="18.36"/>
    <col collapsed="false" customWidth="true" hidden="false" outlineLevel="0" max="7" min="7" style="1" width="13.08"/>
    <col collapsed="false" customWidth="true" hidden="false" outlineLevel="0" max="9" min="9" style="1" width="9.28"/>
  </cols>
  <sheetData>
    <row r="1" customFormat="false" ht="13.8" hidden="false" customHeight="false" outlineLevel="0" collapsed="false">
      <c r="A1" s="247" t="str">
        <f aca="false">занесвынес!A1</f>
        <v>ООО Альфадез</v>
      </c>
      <c r="B1" s="247"/>
      <c r="C1" s="247"/>
      <c r="D1" s="247"/>
      <c r="E1" s="247"/>
      <c r="F1" s="247"/>
      <c r="G1" s="247"/>
      <c r="H1" s="247"/>
      <c r="I1" s="247"/>
    </row>
    <row r="2" customFormat="false" ht="13.8" hidden="false" customHeight="false" outlineLevel="0" collapsed="false">
      <c r="A2" s="128" t="str">
        <f aca="false">занесвынес!A2</f>
        <v>Контактный телефон</v>
      </c>
      <c r="B2" s="128"/>
      <c r="C2" s="170" t="n">
        <f aca="false">занесвынес!C2</f>
        <v>89379676209</v>
      </c>
      <c r="D2" s="170"/>
      <c r="E2" s="171"/>
      <c r="F2" s="171"/>
      <c r="G2" s="172"/>
      <c r="H2" s="172"/>
      <c r="I2" s="172"/>
    </row>
    <row r="3" customFormat="false" ht="13.8" hidden="false" customHeight="false" outlineLevel="0" collapsed="false">
      <c r="A3" s="132" t="s">
        <v>303</v>
      </c>
      <c r="B3" s="133" t="s">
        <v>304</v>
      </c>
      <c r="C3" s="133"/>
      <c r="D3" s="134" t="str">
        <f aca="false">занесвынес!A4</f>
        <v>Наименование обьекта</v>
      </c>
      <c r="E3" s="134"/>
      <c r="F3" s="248" t="str">
        <f aca="false">занесвынес!C4</f>
        <v>ОСП ЗГПИ</v>
      </c>
      <c r="G3" s="248"/>
      <c r="H3" s="248"/>
      <c r="I3" s="248"/>
    </row>
    <row r="4" customFormat="false" ht="13.8" hidden="false" customHeight="false" outlineLevel="0" collapsed="false">
      <c r="A4" s="132" t="s">
        <v>306</v>
      </c>
      <c r="B4" s="136" t="str">
        <f aca="false">журнал!J3</f>
        <v>Авдеенко И.А.</v>
      </c>
      <c r="C4" s="136"/>
      <c r="D4" s="137" t="str">
        <f aca="false">занесвынес!A5</f>
        <v>Адрес проведения работ</v>
      </c>
      <c r="E4" s="137"/>
      <c r="F4" s="249" t="str">
        <f aca="false">занесвынес!C5</f>
        <v>с.Овчарное ул.Луговая 41б</v>
      </c>
      <c r="G4" s="249"/>
      <c r="H4" s="249"/>
      <c r="I4" s="249"/>
    </row>
    <row r="5" customFormat="false" ht="13.8" hidden="false" customHeight="false" outlineLevel="0" collapsed="false">
      <c r="A5" s="139" t="s">
        <v>307</v>
      </c>
      <c r="B5" s="187" t="n">
        <v>45492</v>
      </c>
      <c r="C5" s="171"/>
      <c r="D5" s="171"/>
      <c r="E5" s="171"/>
      <c r="F5" s="171"/>
      <c r="G5" s="172"/>
      <c r="H5" s="172"/>
      <c r="I5" s="172"/>
    </row>
    <row r="7" customFormat="false" ht="13.8" hidden="false" customHeight="false" outlineLevel="0" collapsed="false">
      <c r="A7" s="247" t="s">
        <v>308</v>
      </c>
      <c r="B7" s="247"/>
      <c r="C7" s="247"/>
      <c r="D7" s="247"/>
      <c r="E7" s="247"/>
      <c r="F7" s="247"/>
      <c r="G7" s="247"/>
      <c r="H7" s="247"/>
      <c r="I7" s="247"/>
    </row>
    <row r="9" customFormat="false" ht="13.8" hidden="false" customHeight="false" outlineLevel="0" collapsed="false">
      <c r="A9" s="142" t="s">
        <v>309</v>
      </c>
      <c r="B9" s="142"/>
    </row>
    <row r="10" customFormat="false" ht="13.8" hidden="false" customHeight="false" outlineLevel="0" collapsed="false">
      <c r="A10" s="142" t="s">
        <v>310</v>
      </c>
    </row>
    <row r="11" customFormat="false" ht="39.55" hidden="false" customHeight="true" outlineLevel="0" collapsed="false">
      <c r="A11" s="143" t="s">
        <v>311</v>
      </c>
      <c r="B11" s="143" t="s">
        <v>312</v>
      </c>
      <c r="C11" s="143" t="s">
        <v>313</v>
      </c>
      <c r="D11" s="143" t="s">
        <v>314</v>
      </c>
      <c r="E11" s="143" t="s">
        <v>315</v>
      </c>
      <c r="F11" s="143" t="s">
        <v>316</v>
      </c>
      <c r="G11" s="143"/>
      <c r="H11" s="143"/>
      <c r="I11" s="143"/>
    </row>
    <row r="12" customFormat="false" ht="13.8" hidden="false" customHeight="false" outlineLevel="0" collapsed="false">
      <c r="A12" s="144" t="s">
        <v>33</v>
      </c>
      <c r="B12" s="144" t="s">
        <v>33</v>
      </c>
      <c r="C12" s="144" t="s">
        <v>33</v>
      </c>
      <c r="D12" s="144" t="s">
        <v>33</v>
      </c>
      <c r="E12" s="145" t="s">
        <v>33</v>
      </c>
      <c r="F12" s="4" t="s">
        <v>33</v>
      </c>
      <c r="G12" s="4"/>
      <c r="H12" s="4"/>
      <c r="I12" s="4"/>
    </row>
    <row r="14" customFormat="false" ht="13.8" hidden="false" customHeight="false" outlineLevel="0" collapsed="false">
      <c r="A14" s="142" t="s">
        <v>317</v>
      </c>
      <c r="B14" s="142"/>
      <c r="C14" s="142"/>
    </row>
    <row r="15" customFormat="false" ht="39.55" hidden="false" customHeight="true" outlineLevel="0" collapsed="false">
      <c r="A15" s="146" t="s">
        <v>311</v>
      </c>
      <c r="B15" s="143" t="s">
        <v>312</v>
      </c>
      <c r="C15" s="143" t="s">
        <v>313</v>
      </c>
      <c r="D15" s="143" t="s">
        <v>314</v>
      </c>
      <c r="E15" s="143" t="s">
        <v>315</v>
      </c>
      <c r="F15" s="143" t="s">
        <v>316</v>
      </c>
      <c r="G15" s="143"/>
      <c r="H15" s="143"/>
      <c r="I15" s="143"/>
    </row>
    <row r="16" customFormat="false" ht="14.15" hidden="false" customHeight="false" outlineLevel="0" collapsed="false">
      <c r="A16" s="5" t="s">
        <v>365</v>
      </c>
      <c r="B16" s="4" t="s">
        <v>33</v>
      </c>
      <c r="C16" s="5" t="s">
        <v>33</v>
      </c>
      <c r="D16" s="4" t="s">
        <v>33</v>
      </c>
      <c r="E16" s="147" t="s">
        <v>33</v>
      </c>
      <c r="F16" s="4" t="s">
        <v>33</v>
      </c>
      <c r="G16" s="4"/>
      <c r="H16" s="4"/>
      <c r="I16" s="4"/>
    </row>
    <row r="18" customFormat="false" ht="13.8" hidden="false" customHeight="false" outlineLevel="0" collapsed="false">
      <c r="A18" s="148" t="s">
        <v>318</v>
      </c>
    </row>
    <row r="19" customFormat="false" ht="13.8" hidden="false" customHeight="false" outlineLevel="0" collapsed="false">
      <c r="A19" s="149" t="s">
        <v>319</v>
      </c>
      <c r="B19" s="149" t="s">
        <v>320</v>
      </c>
    </row>
    <row r="20" customFormat="false" ht="13.8" hidden="false" customHeight="false" outlineLevel="0" collapsed="false">
      <c r="A20" s="150" t="s">
        <v>321</v>
      </c>
      <c r="B20" s="150"/>
    </row>
    <row r="21" customFormat="false" ht="13.8" hidden="false" customHeight="false" outlineLevel="0" collapsed="false">
      <c r="A21" s="133" t="s">
        <v>322</v>
      </c>
      <c r="B21" s="4" t="s">
        <v>33</v>
      </c>
    </row>
    <row r="22" customFormat="false" ht="13.8" hidden="false" customHeight="false" outlineLevel="0" collapsed="false">
      <c r="A22" s="133" t="s">
        <v>323</v>
      </c>
      <c r="B22" s="4" t="str">
        <f aca="false">B21</f>
        <v>-</v>
      </c>
    </row>
    <row r="24" customFormat="false" ht="13.8" hidden="false" customHeight="false" outlineLevel="0" collapsed="false">
      <c r="A24" s="174" t="s">
        <v>324</v>
      </c>
      <c r="B24" s="171"/>
      <c r="C24" s="171"/>
      <c r="D24" s="171"/>
      <c r="E24" s="172"/>
      <c r="F24" s="151" t="s">
        <v>33</v>
      </c>
      <c r="G24" s="151"/>
      <c r="H24" s="151"/>
      <c r="I24" s="151"/>
    </row>
    <row r="25" customFormat="false" ht="13.8" hidden="false" customHeight="false" outlineLevel="0" collapsed="false">
      <c r="A25" s="174" t="s">
        <v>325</v>
      </c>
      <c r="B25" s="171"/>
      <c r="C25" s="171"/>
      <c r="D25" s="171"/>
      <c r="E25" s="172"/>
      <c r="F25" s="4" t="s">
        <v>33</v>
      </c>
      <c r="G25" s="4"/>
      <c r="H25" s="4"/>
      <c r="I25" s="4"/>
    </row>
    <row r="26" customFormat="false" ht="13.8" hidden="false" customHeight="false" outlineLevel="0" collapsed="false">
      <c r="A26" s="174" t="s">
        <v>326</v>
      </c>
      <c r="B26" s="171"/>
      <c r="C26" s="171"/>
      <c r="D26" s="171"/>
      <c r="E26" s="172"/>
      <c r="F26" s="4" t="s">
        <v>33</v>
      </c>
      <c r="G26" s="4"/>
      <c r="H26" s="4"/>
      <c r="I26" s="4"/>
    </row>
    <row r="27" customFormat="false" ht="13.8" hidden="false" customHeight="false" outlineLevel="0" collapsed="false">
      <c r="A27" s="174" t="s">
        <v>327</v>
      </c>
      <c r="B27" s="171"/>
      <c r="C27" s="171"/>
      <c r="D27" s="171"/>
      <c r="E27" s="172"/>
      <c r="F27" s="4" t="str">
        <f aca="false">F16</f>
        <v>-</v>
      </c>
      <c r="G27" s="4"/>
      <c r="H27" s="4"/>
      <c r="I27" s="4"/>
    </row>
    <row r="28" customFormat="false" ht="13.8" hidden="false" customHeight="false" outlineLevel="0" collapsed="false">
      <c r="A28" s="250" t="s">
        <v>328</v>
      </c>
      <c r="B28" s="250"/>
      <c r="C28" s="250"/>
      <c r="D28" s="250"/>
      <c r="E28" s="250"/>
      <c r="F28" s="250"/>
      <c r="G28" s="250"/>
      <c r="H28" s="250"/>
      <c r="I28" s="250"/>
    </row>
    <row r="29" customFormat="false" ht="13.8" hidden="false" customHeight="false" outlineLevel="0" collapsed="false">
      <c r="A29" s="251" t="s">
        <v>373</v>
      </c>
      <c r="B29" s="251"/>
      <c r="C29" s="251"/>
      <c r="D29" s="251"/>
      <c r="E29" s="251"/>
      <c r="F29" s="251"/>
      <c r="G29" s="251"/>
      <c r="H29" s="251"/>
      <c r="I29" s="251"/>
    </row>
    <row r="31" customFormat="false" ht="13.8" hidden="false" customHeight="false" outlineLevel="0" collapsed="false">
      <c r="A31" s="142" t="s">
        <v>384</v>
      </c>
    </row>
    <row r="32" customFormat="false" ht="26.85" hidden="false" customHeight="false" outlineLevel="0" collapsed="false">
      <c r="A32" s="146" t="s">
        <v>311</v>
      </c>
      <c r="B32" s="143" t="s">
        <v>312</v>
      </c>
      <c r="C32" s="143" t="s">
        <v>385</v>
      </c>
      <c r="D32" s="143" t="str">
        <f aca="false">A42</f>
        <v>Стафилиниды</v>
      </c>
      <c r="E32" s="143" t="str">
        <f aca="false">A43</f>
        <v>двухвостка</v>
      </c>
      <c r="F32" s="252" t="str">
        <f aca="false">A44</f>
        <v>Муравьи</v>
      </c>
      <c r="G32" s="252" t="s">
        <v>316</v>
      </c>
      <c r="H32" s="252"/>
      <c r="I32" s="252"/>
    </row>
    <row r="33" customFormat="false" ht="13.8" hidden="false" customHeight="false" outlineLevel="0" collapsed="false">
      <c r="A33" s="144" t="s">
        <v>33</v>
      </c>
      <c r="B33" s="4" t="n">
        <v>2</v>
      </c>
      <c r="C33" s="144" t="n">
        <v>2</v>
      </c>
      <c r="D33" s="144" t="n">
        <v>3</v>
      </c>
      <c r="E33" s="145" t="n">
        <v>1</v>
      </c>
      <c r="F33" s="252" t="n">
        <v>2</v>
      </c>
      <c r="G33" s="252" t="n">
        <v>3</v>
      </c>
      <c r="H33" s="252"/>
      <c r="I33" s="252"/>
    </row>
    <row r="34" customFormat="false" ht="13.8" hidden="false" customHeight="false" outlineLevel="0" collapsed="false">
      <c r="A34" s="144" t="s">
        <v>33</v>
      </c>
      <c r="B34" s="4" t="n">
        <v>2</v>
      </c>
      <c r="C34" s="144" t="n">
        <v>3</v>
      </c>
      <c r="D34" s="144" t="n">
        <v>2</v>
      </c>
      <c r="E34" s="145" t="n">
        <v>2</v>
      </c>
      <c r="F34" s="252" t="s">
        <v>33</v>
      </c>
      <c r="G34" s="252"/>
      <c r="H34" s="252"/>
      <c r="I34" s="252"/>
    </row>
    <row r="35" customFormat="false" ht="13.8" hidden="false" customHeight="false" outlineLevel="0" collapsed="false">
      <c r="A35" s="144" t="s">
        <v>33</v>
      </c>
      <c r="B35" s="4" t="n">
        <v>2</v>
      </c>
      <c r="C35" s="144" t="n">
        <v>4</v>
      </c>
      <c r="D35" s="144" t="n">
        <v>2</v>
      </c>
      <c r="E35" s="145" t="s">
        <v>33</v>
      </c>
      <c r="F35" s="252" t="n">
        <v>1</v>
      </c>
      <c r="G35" s="252"/>
      <c r="H35" s="252"/>
      <c r="I35" s="252"/>
    </row>
    <row r="36" customFormat="false" ht="13.8" hidden="false" customHeight="false" outlineLevel="0" collapsed="false">
      <c r="A36" s="144" t="s">
        <v>33</v>
      </c>
      <c r="B36" s="4" t="n">
        <v>2</v>
      </c>
      <c r="C36" s="144" t="n">
        <v>8</v>
      </c>
      <c r="D36" s="144" t="n">
        <v>3</v>
      </c>
      <c r="E36" s="145" t="s">
        <v>33</v>
      </c>
      <c r="F36" s="252" t="n">
        <v>1</v>
      </c>
      <c r="G36" s="252"/>
      <c r="H36" s="252"/>
      <c r="I36" s="252"/>
    </row>
    <row r="37" customFormat="false" ht="13.8" hidden="false" customHeight="false" outlineLevel="0" collapsed="false">
      <c r="A37" s="144" t="s">
        <v>33</v>
      </c>
      <c r="B37" s="4" t="n">
        <v>2</v>
      </c>
      <c r="C37" s="144" t="n">
        <v>9</v>
      </c>
      <c r="D37" s="144" t="n">
        <v>2</v>
      </c>
      <c r="E37" s="145" t="n">
        <v>2</v>
      </c>
      <c r="F37" s="252" t="n">
        <v>1</v>
      </c>
      <c r="G37" s="252"/>
      <c r="H37" s="252"/>
      <c r="I37" s="252"/>
    </row>
    <row r="39" customFormat="false" ht="13.8" hidden="false" customHeight="false" outlineLevel="0" collapsed="false">
      <c r="A39" s="148" t="s">
        <v>318</v>
      </c>
    </row>
    <row r="40" customFormat="false" ht="13.8" hidden="false" customHeight="false" outlineLevel="0" collapsed="false">
      <c r="A40" s="149" t="s">
        <v>319</v>
      </c>
      <c r="B40" s="149" t="s">
        <v>320</v>
      </c>
    </row>
    <row r="41" customFormat="false" ht="13.8" hidden="false" customHeight="false" outlineLevel="0" collapsed="false">
      <c r="A41" s="4" t="s">
        <v>331</v>
      </c>
      <c r="B41" s="4" t="n">
        <v>12</v>
      </c>
      <c r="H41" s="103"/>
    </row>
    <row r="42" customFormat="false" ht="13.8" hidden="false" customHeight="false" outlineLevel="0" collapsed="false">
      <c r="A42" s="133" t="s">
        <v>386</v>
      </c>
      <c r="B42" s="4" t="n">
        <f aca="false">SUM(D33:D37)</f>
        <v>12</v>
      </c>
    </row>
    <row r="43" customFormat="false" ht="13.8" hidden="false" customHeight="false" outlineLevel="0" collapsed="false">
      <c r="A43" s="133" t="s">
        <v>387</v>
      </c>
      <c r="B43" s="4" t="n">
        <f aca="false">SUM(E33:E37)</f>
        <v>5</v>
      </c>
      <c r="C43" s="104"/>
      <c r="D43" s="104"/>
      <c r="E43" s="104"/>
      <c r="F43" s="104"/>
      <c r="G43" s="104"/>
      <c r="H43" s="104"/>
      <c r="I43" s="104"/>
    </row>
    <row r="44" customFormat="false" ht="13.8" hidden="false" customHeight="false" outlineLevel="0" collapsed="false">
      <c r="A44" s="133" t="s">
        <v>334</v>
      </c>
      <c r="B44" s="4" t="n">
        <v>5</v>
      </c>
      <c r="C44" s="70"/>
      <c r="D44" s="70"/>
      <c r="E44" s="70"/>
      <c r="F44" s="70"/>
    </row>
    <row r="45" customFormat="false" ht="13.8" hidden="false" customHeight="false" outlineLevel="0" collapsed="false">
      <c r="A45" s="133" t="s">
        <v>323</v>
      </c>
      <c r="B45" s="4" t="n">
        <f aca="false">SUM(B42:B44)</f>
        <v>22</v>
      </c>
      <c r="C45" s="70"/>
      <c r="D45" s="70"/>
      <c r="E45" s="70"/>
      <c r="F45" s="70"/>
    </row>
    <row r="46" customFormat="false" ht="13.8" hidden="false" customHeight="false" outlineLevel="0" collapsed="false">
      <c r="A46" s="171"/>
      <c r="B46" s="175"/>
      <c r="C46" s="70"/>
      <c r="D46" s="70"/>
      <c r="E46" s="70"/>
      <c r="F46" s="70"/>
    </row>
    <row r="47" customFormat="false" ht="13.8" hidden="false" customHeight="false" outlineLevel="0" collapsed="false">
      <c r="A47" s="154" t="s">
        <v>33</v>
      </c>
      <c r="B47" s="175"/>
      <c r="C47" s="175"/>
      <c r="D47" s="175"/>
      <c r="E47" s="175"/>
      <c r="F47" s="175"/>
      <c r="G47" s="172"/>
      <c r="H47" s="172"/>
      <c r="I47" s="172"/>
    </row>
    <row r="48" customFormat="false" ht="13.8" hidden="false" customHeight="false" outlineLevel="0" collapsed="false">
      <c r="A48" s="70"/>
      <c r="B48" s="70"/>
      <c r="C48" s="70"/>
      <c r="D48" s="70"/>
      <c r="E48" s="70"/>
      <c r="F48" s="70"/>
    </row>
    <row r="49" customFormat="false" ht="13.8" hidden="false" customHeight="false" outlineLevel="0" collapsed="false">
      <c r="A49" s="148" t="s">
        <v>328</v>
      </c>
    </row>
    <row r="50" customFormat="false" ht="13.8" hidden="false" customHeight="false" outlineLevel="0" collapsed="false">
      <c r="A50" s="129" t="s">
        <v>397</v>
      </c>
      <c r="B50" s="171"/>
      <c r="C50" s="171"/>
      <c r="D50" s="171"/>
      <c r="E50" s="171"/>
      <c r="F50" s="171"/>
      <c r="G50" s="172"/>
      <c r="H50" s="172"/>
      <c r="I50" s="172"/>
    </row>
    <row r="52" customFormat="false" ht="13.8" hidden="false" customHeight="false" outlineLevel="0" collapsed="false">
      <c r="A52" s="142" t="s">
        <v>388</v>
      </c>
    </row>
    <row r="53" customFormat="false" ht="26.85" hidden="false" customHeight="false" outlineLevel="0" collapsed="false">
      <c r="A53" s="146" t="s">
        <v>311</v>
      </c>
      <c r="B53" s="143" t="s">
        <v>312</v>
      </c>
      <c r="C53" s="143" t="s">
        <v>385</v>
      </c>
      <c r="D53" s="149" t="str">
        <f aca="false">A65</f>
        <v>комар</v>
      </c>
      <c r="E53" s="149" t="str">
        <f aca="false">A66</f>
        <v>комар долгоножка</v>
      </c>
      <c r="F53" s="149" t="str">
        <f aca="false">A67</f>
        <v>моль</v>
      </c>
      <c r="G53" s="143" t="str">
        <f aca="false">A68</f>
        <v>муха</v>
      </c>
      <c r="H53" s="143" t="str">
        <f aca="false">A63</f>
        <v>птица</v>
      </c>
      <c r="I53" s="143" t="str">
        <f aca="false">A64</f>
        <v>бабочка</v>
      </c>
    </row>
    <row r="54" customFormat="false" ht="13.8" hidden="false" customHeight="false" outlineLevel="0" collapsed="false">
      <c r="A54" s="4" t="s">
        <v>33</v>
      </c>
      <c r="B54" s="4" t="n">
        <v>2</v>
      </c>
      <c r="C54" s="4" t="n">
        <v>4</v>
      </c>
      <c r="D54" s="4" t="n">
        <v>2</v>
      </c>
      <c r="E54" s="4" t="n">
        <v>1</v>
      </c>
      <c r="F54" s="4" t="s">
        <v>33</v>
      </c>
      <c r="G54" s="4" t="n">
        <v>2</v>
      </c>
      <c r="H54" s="4" t="s">
        <v>33</v>
      </c>
      <c r="I54" s="4" t="s">
        <v>33</v>
      </c>
    </row>
    <row r="55" customFormat="false" ht="13.8" hidden="false" customHeight="false" outlineLevel="0" collapsed="false">
      <c r="A55" s="4" t="s">
        <v>33</v>
      </c>
      <c r="B55" s="4" t="n">
        <v>2</v>
      </c>
      <c r="C55" s="4" t="n">
        <v>6</v>
      </c>
      <c r="D55" s="4" t="n">
        <v>3</v>
      </c>
      <c r="E55" s="4" t="s">
        <v>33</v>
      </c>
      <c r="F55" s="4" t="s">
        <v>33</v>
      </c>
      <c r="G55" s="4" t="n">
        <v>2</v>
      </c>
      <c r="H55" s="4" t="s">
        <v>33</v>
      </c>
      <c r="I55" s="4" t="s">
        <v>33</v>
      </c>
    </row>
    <row r="56" customFormat="false" ht="13.8" hidden="false" customHeight="false" outlineLevel="0" collapsed="false">
      <c r="A56" s="4" t="s">
        <v>33</v>
      </c>
      <c r="B56" s="4" t="n">
        <v>2</v>
      </c>
      <c r="C56" s="4" t="n">
        <v>7</v>
      </c>
      <c r="D56" s="4" t="n">
        <v>1</v>
      </c>
      <c r="E56" s="4" t="n">
        <v>1</v>
      </c>
      <c r="F56" s="4" t="s">
        <v>33</v>
      </c>
      <c r="G56" s="4" t="s">
        <v>33</v>
      </c>
      <c r="H56" s="4" t="s">
        <v>33</v>
      </c>
      <c r="I56" s="4" t="n">
        <v>1</v>
      </c>
    </row>
    <row r="57" customFormat="false" ht="13.8" hidden="false" customHeight="false" outlineLevel="0" collapsed="false">
      <c r="A57" s="4" t="s">
        <v>33</v>
      </c>
      <c r="B57" s="4" t="n">
        <v>2</v>
      </c>
      <c r="C57" s="4" t="n">
        <v>8</v>
      </c>
      <c r="D57" s="4" t="s">
        <v>33</v>
      </c>
      <c r="E57" s="4" t="n">
        <v>2</v>
      </c>
      <c r="F57" s="4" t="s">
        <v>33</v>
      </c>
      <c r="G57" s="4" t="n">
        <v>1</v>
      </c>
      <c r="H57" s="4" t="s">
        <v>33</v>
      </c>
      <c r="I57" s="4" t="s">
        <v>33</v>
      </c>
    </row>
    <row r="58" customFormat="false" ht="13.8" hidden="false" customHeight="false" outlineLevel="0" collapsed="false">
      <c r="A58" s="4" t="s">
        <v>33</v>
      </c>
      <c r="B58" s="4" t="n">
        <v>2</v>
      </c>
      <c r="C58" s="4" t="n">
        <v>9</v>
      </c>
      <c r="D58" s="4" t="s">
        <v>33</v>
      </c>
      <c r="E58" s="4" t="s">
        <v>33</v>
      </c>
      <c r="F58" s="4" t="s">
        <v>33</v>
      </c>
      <c r="G58" s="4" t="n">
        <v>1</v>
      </c>
      <c r="H58" s="4" t="n">
        <v>1</v>
      </c>
      <c r="I58" s="4" t="s">
        <v>33</v>
      </c>
    </row>
    <row r="59" customFormat="false" ht="13.8" hidden="false" customHeight="false" outlineLevel="0" collapsed="false">
      <c r="A59" s="4" t="s">
        <v>33</v>
      </c>
      <c r="B59" s="4" t="n">
        <v>2</v>
      </c>
      <c r="C59" s="4" t="n">
        <v>10</v>
      </c>
      <c r="D59" s="4" t="n">
        <v>1</v>
      </c>
      <c r="E59" s="4" t="s">
        <v>33</v>
      </c>
      <c r="F59" s="4" t="s">
        <v>33</v>
      </c>
      <c r="G59" s="4" t="s">
        <v>33</v>
      </c>
      <c r="H59" s="4" t="s">
        <v>33</v>
      </c>
      <c r="I59" s="4" t="s">
        <v>33</v>
      </c>
    </row>
    <row r="60" customFormat="false" ht="13.8" hidden="false" customHeight="false" outlineLevel="0" collapsed="false">
      <c r="A60" s="70"/>
      <c r="B60" s="70"/>
      <c r="C60" s="70"/>
      <c r="D60" s="70"/>
      <c r="E60" s="70"/>
      <c r="F60" s="70"/>
      <c r="G60" s="70"/>
      <c r="H60" s="70"/>
      <c r="I60" s="70"/>
    </row>
    <row r="61" customFormat="false" ht="13.8" hidden="false" customHeight="false" outlineLevel="0" collapsed="false">
      <c r="A61" s="148" t="s">
        <v>318</v>
      </c>
      <c r="C61" s="70"/>
      <c r="D61" s="70"/>
      <c r="E61" s="70"/>
      <c r="F61" s="70"/>
      <c r="G61" s="70"/>
      <c r="H61" s="70"/>
      <c r="I61" s="70"/>
    </row>
    <row r="62" customFormat="false" ht="13.8" hidden="false" customHeight="false" outlineLevel="0" collapsed="false">
      <c r="A62" s="149" t="s">
        <v>319</v>
      </c>
      <c r="B62" s="149" t="s">
        <v>320</v>
      </c>
    </row>
    <row r="63" customFormat="false" ht="13.8" hidden="false" customHeight="false" outlineLevel="0" collapsed="false">
      <c r="A63" s="133" t="s">
        <v>389</v>
      </c>
      <c r="B63" s="4" t="n">
        <f aca="false">SUM(H54:H59)</f>
        <v>1</v>
      </c>
    </row>
    <row r="64" customFormat="false" ht="13.8" hidden="false" customHeight="false" outlineLevel="0" collapsed="false">
      <c r="A64" s="133" t="s">
        <v>390</v>
      </c>
      <c r="B64" s="4" t="n">
        <f aca="false">SUM(I54:I59)</f>
        <v>1</v>
      </c>
    </row>
    <row r="65" customFormat="false" ht="13.8" hidden="false" customHeight="false" outlineLevel="0" collapsed="false">
      <c r="A65" s="133" t="s">
        <v>391</v>
      </c>
      <c r="B65" s="4" t="n">
        <f aca="false">SUM(D54:D59)</f>
        <v>7</v>
      </c>
    </row>
    <row r="66" customFormat="false" ht="13.8" hidden="false" customHeight="false" outlineLevel="0" collapsed="false">
      <c r="A66" s="133" t="s">
        <v>392</v>
      </c>
      <c r="B66" s="4" t="n">
        <f aca="false">SUM(E54:E59)</f>
        <v>4</v>
      </c>
    </row>
    <row r="67" customFormat="false" ht="13.8" hidden="false" customHeight="false" outlineLevel="0" collapsed="false">
      <c r="A67" s="133" t="s">
        <v>393</v>
      </c>
      <c r="B67" s="4" t="n">
        <f aca="false">SUM(F54:F59)</f>
        <v>0</v>
      </c>
    </row>
    <row r="68" customFormat="false" ht="13.8" hidden="false" customHeight="false" outlineLevel="0" collapsed="false">
      <c r="A68" s="133" t="s">
        <v>394</v>
      </c>
      <c r="B68" s="4" t="n">
        <f aca="false">SUM(G54:G59)</f>
        <v>6</v>
      </c>
    </row>
    <row r="69" customFormat="false" ht="13.8" hidden="false" customHeight="false" outlineLevel="0" collapsed="false">
      <c r="A69" s="133" t="s">
        <v>323</v>
      </c>
      <c r="B69" s="253" t="n">
        <f aca="false">SUM(B63:B68)</f>
        <v>19</v>
      </c>
    </row>
    <row r="70" customFormat="false" ht="13.8" hidden="false" customHeight="false" outlineLevel="0" collapsed="false">
      <c r="A70" s="154" t="s">
        <v>33</v>
      </c>
      <c r="B70" s="154"/>
      <c r="C70" s="154"/>
      <c r="D70" s="154"/>
      <c r="E70" s="154"/>
      <c r="F70" s="154"/>
      <c r="G70" s="154"/>
      <c r="H70" s="154"/>
      <c r="I70" s="154"/>
    </row>
    <row r="71" customFormat="false" ht="13.8" hidden="false" customHeight="false" outlineLevel="0" collapsed="false">
      <c r="A71" s="70"/>
      <c r="B71" s="70"/>
      <c r="C71" s="70"/>
      <c r="D71" s="70"/>
      <c r="E71" s="70"/>
      <c r="F71" s="70"/>
    </row>
    <row r="72" customFormat="false" ht="13.8" hidden="false" customHeight="false" outlineLevel="0" collapsed="false">
      <c r="A72" s="148" t="s">
        <v>328</v>
      </c>
    </row>
    <row r="73" customFormat="false" ht="13.8" hidden="false" customHeight="false" outlineLevel="0" collapsed="false">
      <c r="A73" s="154" t="s">
        <v>397</v>
      </c>
      <c r="B73" s="154"/>
      <c r="C73" s="154"/>
      <c r="D73" s="154"/>
      <c r="E73" s="154"/>
      <c r="F73" s="154"/>
      <c r="G73" s="154"/>
      <c r="H73" s="154"/>
      <c r="I73" s="154"/>
    </row>
    <row r="75" customFormat="false" ht="13.8" hidden="false" customHeight="false" outlineLevel="0" collapsed="false">
      <c r="A75" s="142" t="s">
        <v>346</v>
      </c>
      <c r="B75" s="104"/>
      <c r="C75" s="104"/>
      <c r="D75" s="104"/>
      <c r="E75" s="104"/>
      <c r="F75" s="104"/>
      <c r="G75" s="104"/>
      <c r="H75" s="104"/>
      <c r="I75" s="104"/>
    </row>
    <row r="76" customFormat="false" ht="26.85" hidden="false" customHeight="true" outlineLevel="0" collapsed="false">
      <c r="A76" s="143" t="s">
        <v>347</v>
      </c>
      <c r="B76" s="143"/>
      <c r="C76" s="143" t="s">
        <v>395</v>
      </c>
      <c r="D76" s="143" t="s">
        <v>47</v>
      </c>
      <c r="E76" s="143" t="s">
        <v>349</v>
      </c>
      <c r="F76" s="143"/>
      <c r="G76" s="143" t="s">
        <v>350</v>
      </c>
      <c r="H76" s="143"/>
      <c r="I76" s="143"/>
    </row>
    <row r="77" customFormat="false" ht="14.15" hidden="false" customHeight="true" outlineLevel="0" collapsed="false">
      <c r="A77" s="6" t="s">
        <v>351</v>
      </c>
      <c r="B77" s="6"/>
      <c r="C77" s="159" t="s">
        <v>396</v>
      </c>
      <c r="D77" s="6" t="str">
        <f aca="false">перечень!B7</f>
        <v>АЛТ клей </v>
      </c>
      <c r="E77" s="6" t="str">
        <f aca="false">'3конт(3)'!E76</f>
        <v>Полибутилен 80,8%, полиизобутилен 9,6%</v>
      </c>
      <c r="F77" s="6"/>
      <c r="G77" s="254" t="n">
        <f aca="false">C77*0.02</f>
        <v>0.2</v>
      </c>
      <c r="H77" s="254"/>
      <c r="I77" s="254"/>
    </row>
    <row r="78" customFormat="false" ht="14.15" hidden="false" customHeight="false" outlineLevel="0" collapsed="false">
      <c r="A78" s="6"/>
      <c r="B78" s="6"/>
      <c r="C78" s="160" t="s">
        <v>25</v>
      </c>
      <c r="D78" s="6"/>
      <c r="E78" s="6"/>
      <c r="F78" s="6"/>
      <c r="G78" s="254"/>
      <c r="H78" s="254"/>
      <c r="I78" s="254"/>
    </row>
    <row r="79" customFormat="false" ht="14.15" hidden="false" customHeight="true" outlineLevel="0" collapsed="false">
      <c r="A79" s="2" t="s">
        <v>352</v>
      </c>
      <c r="B79" s="2"/>
      <c r="C79" s="22" t="s">
        <v>33</v>
      </c>
      <c r="D79" s="8"/>
      <c r="E79" s="6"/>
      <c r="F79" s="6"/>
      <c r="G79" s="20"/>
      <c r="H79" s="20"/>
      <c r="I79" s="20"/>
    </row>
    <row r="80" customFormat="false" ht="13.8" hidden="false" customHeight="false" outlineLevel="0" collapsed="false">
      <c r="A80" s="2"/>
      <c r="B80" s="2"/>
      <c r="C80" s="177"/>
      <c r="D80" s="8"/>
      <c r="E80" s="6"/>
      <c r="F80" s="6"/>
      <c r="G80" s="20"/>
      <c r="H80" s="20"/>
      <c r="I80" s="20"/>
    </row>
    <row r="81" customFormat="false" ht="14.15" hidden="false" customHeight="true" outlineLevel="0" collapsed="false">
      <c r="A81" s="2" t="s">
        <v>345</v>
      </c>
      <c r="B81" s="2"/>
      <c r="C81" s="163" t="s">
        <v>33</v>
      </c>
      <c r="D81" s="5" t="s">
        <v>33</v>
      </c>
      <c r="E81" s="6" t="s">
        <v>33</v>
      </c>
      <c r="F81" s="6"/>
      <c r="G81" s="5" t="s">
        <v>33</v>
      </c>
      <c r="H81" s="5"/>
      <c r="I81" s="5"/>
    </row>
    <row r="82" customFormat="false" ht="13.8" hidden="false" customHeight="false" outlineLevel="0" collapsed="false">
      <c r="A82" s="178"/>
      <c r="B82" s="178"/>
      <c r="C82" s="179"/>
      <c r="D82" s="179"/>
      <c r="E82" s="179"/>
      <c r="F82" s="179"/>
      <c r="G82" s="179"/>
      <c r="H82" s="179"/>
      <c r="I82" s="179"/>
    </row>
    <row r="83" customFormat="false" ht="13.8" hidden="false" customHeight="false" outlineLevel="0" collapsed="false">
      <c r="A83" s="142" t="s">
        <v>354</v>
      </c>
      <c r="B83" s="166"/>
    </row>
    <row r="84" customFormat="false" ht="13.8" hidden="false" customHeight="false" outlineLevel="0" collapsed="false">
      <c r="A84" s="180" t="s">
        <v>355</v>
      </c>
      <c r="B84" s="171"/>
      <c r="C84" s="171"/>
      <c r="D84" s="171"/>
      <c r="E84" s="172"/>
      <c r="F84" s="156" t="s">
        <v>33</v>
      </c>
      <c r="G84" s="156"/>
      <c r="H84" s="156"/>
      <c r="I84" s="156"/>
    </row>
    <row r="85" customFormat="false" ht="13.8" hidden="false" customHeight="false" outlineLevel="0" collapsed="false">
      <c r="A85" s="180" t="s">
        <v>356</v>
      </c>
      <c r="B85" s="171"/>
      <c r="C85" s="171"/>
      <c r="D85" s="171"/>
      <c r="E85" s="172"/>
      <c r="F85" s="156" t="str">
        <f aca="false">F84</f>
        <v>-</v>
      </c>
      <c r="G85" s="156"/>
      <c r="H85" s="156"/>
      <c r="I85" s="156"/>
    </row>
    <row r="86" customFormat="false" ht="14.15" hidden="false" customHeight="true" outlineLevel="0" collapsed="false">
      <c r="A86" s="181" t="s">
        <v>357</v>
      </c>
      <c r="B86" s="182"/>
      <c r="C86" s="182"/>
      <c r="D86" s="182"/>
      <c r="E86" s="183"/>
      <c r="F86" s="188" t="s">
        <v>33</v>
      </c>
      <c r="G86" s="188"/>
      <c r="H86" s="188"/>
      <c r="I86" s="188"/>
    </row>
    <row r="87" customFormat="false" ht="13.8" hidden="false" customHeight="false" outlineLevel="0" collapsed="false">
      <c r="A87" s="180" t="s">
        <v>358</v>
      </c>
      <c r="B87" s="171"/>
      <c r="C87" s="171"/>
      <c r="D87" s="171"/>
      <c r="E87" s="172"/>
      <c r="F87" s="4" t="s">
        <v>359</v>
      </c>
      <c r="G87" s="4"/>
      <c r="H87" s="4"/>
      <c r="I87" s="4"/>
    </row>
    <row r="89" customFormat="false" ht="13.8" hidden="false" customHeight="false" outlineLevel="0" collapsed="false">
      <c r="A89" s="142" t="s">
        <v>360</v>
      </c>
    </row>
    <row r="90" customFormat="false" ht="26.85" hidden="false" customHeight="true" outlineLevel="0" collapsed="false">
      <c r="A90" s="6" t="s">
        <v>361</v>
      </c>
      <c r="B90" s="6"/>
      <c r="C90" s="6"/>
      <c r="D90" s="6"/>
      <c r="E90" s="6"/>
      <c r="F90" s="6"/>
      <c r="G90" s="6"/>
      <c r="H90" s="6"/>
      <c r="I90" s="6"/>
    </row>
    <row r="91" customFormat="false" ht="13.8" hidden="false" customHeight="true" outlineLevel="0" collapsed="false">
      <c r="A91" s="99" t="s">
        <v>362</v>
      </c>
      <c r="B91" s="184"/>
      <c r="C91" s="184"/>
      <c r="D91" s="184" t="s">
        <v>363</v>
      </c>
      <c r="E91" s="184"/>
      <c r="F91" s="107"/>
      <c r="G91" s="107"/>
      <c r="H91" s="107"/>
      <c r="I91" s="107"/>
    </row>
    <row r="92" customFormat="false" ht="13.8" hidden="false" customHeight="false" outlineLevel="0" collapsed="false">
      <c r="A92" s="99"/>
      <c r="B92" s="99"/>
      <c r="C92" s="184"/>
      <c r="D92" s="184"/>
      <c r="E92" s="184"/>
      <c r="F92" s="107"/>
      <c r="G92" s="107"/>
      <c r="H92" s="107"/>
      <c r="I92" s="107"/>
    </row>
    <row r="1048576" customFormat="false" ht="12.8" hidden="false" customHeight="false" outlineLevel="0" collapsed="false"/>
  </sheetData>
  <mergeCells count="54">
    <mergeCell ref="A1:I1"/>
    <mergeCell ref="A2:B2"/>
    <mergeCell ref="C2:D2"/>
    <mergeCell ref="B3:C3"/>
    <mergeCell ref="D3:E3"/>
    <mergeCell ref="F3:I3"/>
    <mergeCell ref="B4:C4"/>
    <mergeCell ref="D4:E4"/>
    <mergeCell ref="F4:I4"/>
    <mergeCell ref="A7:I7"/>
    <mergeCell ref="F11:I11"/>
    <mergeCell ref="F12:I12"/>
    <mergeCell ref="F15:I15"/>
    <mergeCell ref="F16:I16"/>
    <mergeCell ref="A20:B20"/>
    <mergeCell ref="F24:I24"/>
    <mergeCell ref="F25:I25"/>
    <mergeCell ref="F26:I26"/>
    <mergeCell ref="F27:I27"/>
    <mergeCell ref="A28:I28"/>
    <mergeCell ref="A29:I29"/>
    <mergeCell ref="F32:I32"/>
    <mergeCell ref="F33:I33"/>
    <mergeCell ref="F34:I34"/>
    <mergeCell ref="F35:I35"/>
    <mergeCell ref="F36:I36"/>
    <mergeCell ref="F37:I37"/>
    <mergeCell ref="A41:B41"/>
    <mergeCell ref="A70:I70"/>
    <mergeCell ref="A73:I73"/>
    <mergeCell ref="A76:B76"/>
    <mergeCell ref="E76:F76"/>
    <mergeCell ref="G76:I76"/>
    <mergeCell ref="A77:B78"/>
    <mergeCell ref="D77:D78"/>
    <mergeCell ref="E77:F78"/>
    <mergeCell ref="G77:I78"/>
    <mergeCell ref="A79:B80"/>
    <mergeCell ref="D79:D80"/>
    <mergeCell ref="E79:F80"/>
    <mergeCell ref="G79:G80"/>
    <mergeCell ref="H79:I79"/>
    <mergeCell ref="H80:I80"/>
    <mergeCell ref="A81:B81"/>
    <mergeCell ref="E81:F81"/>
    <mergeCell ref="F84:I84"/>
    <mergeCell ref="F85:I85"/>
    <mergeCell ref="F86:I86"/>
    <mergeCell ref="F87:I87"/>
    <mergeCell ref="A90:I90"/>
    <mergeCell ref="A91:A92"/>
    <mergeCell ref="B91:C92"/>
    <mergeCell ref="D91:E92"/>
    <mergeCell ref="F91:I9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54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  <rowBreaks count="1" manualBreakCount="1">
    <brk id="51" man="true" max="16383" min="0"/>
  </rowBreaks>
  <colBreaks count="1" manualBreakCount="1">
    <brk id="9" man="true" max="65535" min="0"/>
  </colBreaks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85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88" zoomScalePageLayoutView="100" workbookViewId="0">
      <selection pane="topLeft" activeCell="B6" activeCellId="0" sqref="B6"/>
    </sheetView>
  </sheetViews>
  <sheetFormatPr defaultColWidth="10.4921875" defaultRowHeight="12.8" zeroHeight="false" outlineLevelRow="0" outlineLevelCol="0"/>
  <cols>
    <col collapsed="false" customWidth="true" hidden="false" outlineLevel="0" max="1" min="1" style="1" width="20.67"/>
    <col collapsed="false" customWidth="true" hidden="false" outlineLevel="0" max="2" min="2" style="1" width="17.71"/>
    <col collapsed="false" customWidth="true" hidden="false" outlineLevel="0" max="3" min="3" style="1" width="17.31"/>
    <col collapsed="false" customWidth="true" hidden="false" outlineLevel="0" max="4" min="4" style="1" width="16.24"/>
    <col collapsed="false" customWidth="true" hidden="false" outlineLevel="0" max="5" min="5" style="1" width="15.18"/>
    <col collapsed="false" customWidth="true" hidden="false" outlineLevel="0" max="7" min="7" style="1" width="21.3"/>
  </cols>
  <sheetData>
    <row r="1" customFormat="false" ht="15" hidden="false" customHeight="false" outlineLevel="0" collapsed="false">
      <c r="A1" s="196" t="str">
        <f aca="false">ВЗУ2контур!A1</f>
        <v>ООО Альфадез</v>
      </c>
      <c r="B1" s="196"/>
      <c r="C1" s="196"/>
      <c r="D1" s="196"/>
      <c r="E1" s="196"/>
      <c r="F1" s="196"/>
      <c r="G1" s="196"/>
    </row>
    <row r="2" customFormat="false" ht="15" hidden="false" customHeight="false" outlineLevel="0" collapsed="false">
      <c r="A2" s="197" t="str">
        <f aca="false">ВЗУ2контур!A2</f>
        <v>Контактный телефон</v>
      </c>
      <c r="B2" s="197"/>
      <c r="C2" s="198" t="n">
        <f aca="false">ВЗУ2контур!C2</f>
        <v>89379676209</v>
      </c>
      <c r="D2" s="198"/>
      <c r="E2" s="199"/>
      <c r="F2" s="199"/>
      <c r="G2" s="200"/>
    </row>
    <row r="3" customFormat="false" ht="15" hidden="false" customHeight="false" outlineLevel="0" collapsed="false">
      <c r="A3" s="201" t="s">
        <v>303</v>
      </c>
      <c r="B3" s="202" t="str">
        <f aca="false">ВЗУ2контур!B3</f>
        <v>Юдин О.В</v>
      </c>
      <c r="C3" s="202"/>
      <c r="D3" s="203" t="str">
        <f aca="false">ВЗУ2контур!D3</f>
        <v>Наименование обьекта</v>
      </c>
      <c r="E3" s="203"/>
      <c r="F3" s="204" t="str">
        <f aca="false">ВЗУ2контур!F3</f>
        <v>ОСП ЗГПИ</v>
      </c>
      <c r="G3" s="204"/>
    </row>
    <row r="4" customFormat="false" ht="15" hidden="false" customHeight="false" outlineLevel="0" collapsed="false">
      <c r="A4" s="201" t="s">
        <v>306</v>
      </c>
      <c r="B4" s="205" t="str">
        <f aca="false">ВЗУ2контур!B4</f>
        <v>Авдеенко И.А.</v>
      </c>
      <c r="C4" s="205"/>
      <c r="D4" s="206" t="str">
        <f aca="false">ВЗУ2контур!D4</f>
        <v>Адрес проведения работ</v>
      </c>
      <c r="E4" s="206"/>
      <c r="F4" s="205" t="str">
        <f aca="false">ВЗУ2контур!F4</f>
        <v>с.Овчарное ул.Луговая 41б</v>
      </c>
      <c r="G4" s="205"/>
    </row>
    <row r="5" customFormat="false" ht="15" hidden="false" customHeight="false" outlineLevel="0" collapsed="false">
      <c r="A5" s="207" t="s">
        <v>307</v>
      </c>
      <c r="B5" s="208" t="n">
        <f aca="false">'Журн.расхода'!A15</f>
        <v>45499</v>
      </c>
      <c r="C5" s="199"/>
      <c r="D5" s="199"/>
      <c r="E5" s="199"/>
      <c r="F5" s="199"/>
      <c r="G5" s="200"/>
    </row>
    <row r="6" customFormat="false" ht="15" hidden="false" customHeight="false" outlineLevel="0" collapsed="false">
      <c r="A6" s="209"/>
      <c r="B6" s="209"/>
      <c r="C6" s="209"/>
      <c r="D6" s="209"/>
      <c r="E6" s="209"/>
      <c r="F6" s="209"/>
      <c r="G6" s="209"/>
    </row>
    <row r="7" customFormat="false" ht="15" hidden="false" customHeight="false" outlineLevel="0" collapsed="false">
      <c r="A7" s="196" t="s">
        <v>308</v>
      </c>
      <c r="B7" s="196"/>
      <c r="C7" s="196"/>
      <c r="D7" s="196"/>
      <c r="E7" s="196"/>
      <c r="F7" s="196"/>
      <c r="G7" s="196"/>
    </row>
    <row r="8" customFormat="false" ht="15" hidden="false" customHeight="false" outlineLevel="0" collapsed="false">
      <c r="A8" s="209"/>
      <c r="B8" s="209"/>
      <c r="C8" s="209"/>
      <c r="D8" s="209"/>
      <c r="E8" s="209"/>
      <c r="F8" s="209"/>
      <c r="G8" s="209"/>
    </row>
    <row r="9" customFormat="false" ht="15" hidden="false" customHeight="false" outlineLevel="0" collapsed="false">
      <c r="A9" s="210" t="s">
        <v>309</v>
      </c>
      <c r="B9" s="210"/>
      <c r="C9" s="209"/>
      <c r="D9" s="209"/>
      <c r="E9" s="209"/>
      <c r="F9" s="209"/>
      <c r="G9" s="209"/>
    </row>
    <row r="10" customFormat="false" ht="15" hidden="false" customHeight="false" outlineLevel="0" collapsed="false">
      <c r="A10" s="210" t="s">
        <v>310</v>
      </c>
      <c r="B10" s="209"/>
      <c r="C10" s="209"/>
      <c r="D10" s="209"/>
      <c r="E10" s="209"/>
      <c r="F10" s="209"/>
      <c r="G10" s="209"/>
    </row>
    <row r="11" customFormat="false" ht="54.7" hidden="false" customHeight="true" outlineLevel="0" collapsed="false">
      <c r="A11" s="211" t="s">
        <v>311</v>
      </c>
      <c r="B11" s="211" t="s">
        <v>312</v>
      </c>
      <c r="C11" s="211" t="s">
        <v>313</v>
      </c>
      <c r="D11" s="211" t="s">
        <v>314</v>
      </c>
      <c r="E11" s="211" t="s">
        <v>315</v>
      </c>
      <c r="F11" s="211" t="s">
        <v>316</v>
      </c>
      <c r="G11" s="211"/>
    </row>
    <row r="12" customFormat="false" ht="15" hidden="false" customHeight="false" outlineLevel="0" collapsed="false">
      <c r="A12" s="212" t="s">
        <v>33</v>
      </c>
      <c r="B12" s="212" t="s">
        <v>33</v>
      </c>
      <c r="C12" s="212" t="s">
        <v>33</v>
      </c>
      <c r="D12" s="212" t="s">
        <v>33</v>
      </c>
      <c r="E12" s="213" t="s">
        <v>33</v>
      </c>
      <c r="F12" s="212" t="s">
        <v>33</v>
      </c>
      <c r="G12" s="212"/>
    </row>
    <row r="13" customFormat="false" ht="15" hidden="false" customHeight="false" outlineLevel="0" collapsed="false">
      <c r="A13" s="209"/>
      <c r="B13" s="209"/>
      <c r="C13" s="209"/>
      <c r="D13" s="209"/>
      <c r="E13" s="209"/>
      <c r="F13" s="214"/>
      <c r="G13" s="214"/>
    </row>
    <row r="14" customFormat="false" ht="15" hidden="false" customHeight="false" outlineLevel="0" collapsed="false">
      <c r="A14" s="210" t="s">
        <v>317</v>
      </c>
      <c r="B14" s="210"/>
      <c r="C14" s="210"/>
      <c r="D14" s="209"/>
      <c r="E14" s="209"/>
      <c r="F14" s="209"/>
      <c r="G14" s="214"/>
    </row>
    <row r="15" customFormat="false" ht="54.7" hidden="false" customHeight="true" outlineLevel="0" collapsed="false">
      <c r="A15" s="215" t="s">
        <v>311</v>
      </c>
      <c r="B15" s="211" t="s">
        <v>312</v>
      </c>
      <c r="C15" s="211" t="s">
        <v>313</v>
      </c>
      <c r="D15" s="211" t="s">
        <v>314</v>
      </c>
      <c r="E15" s="211" t="s">
        <v>315</v>
      </c>
      <c r="F15" s="211" t="s">
        <v>316</v>
      </c>
      <c r="G15" s="211"/>
    </row>
    <row r="16" customFormat="false" ht="41" hidden="false" customHeight="false" outlineLevel="0" collapsed="false">
      <c r="A16" s="216" t="s">
        <v>365</v>
      </c>
      <c r="B16" s="217" t="s">
        <v>33</v>
      </c>
      <c r="C16" s="216" t="s">
        <v>33</v>
      </c>
      <c r="D16" s="217" t="s">
        <v>33</v>
      </c>
      <c r="E16" s="218" t="s">
        <v>33</v>
      </c>
      <c r="F16" s="217" t="s">
        <v>33</v>
      </c>
      <c r="G16" s="217"/>
    </row>
    <row r="17" customFormat="false" ht="15" hidden="false" customHeight="false" outlineLevel="0" collapsed="false">
      <c r="A17" s="214"/>
      <c r="B17" s="214"/>
      <c r="C17" s="214"/>
      <c r="D17" s="214"/>
      <c r="E17" s="214"/>
      <c r="F17" s="214"/>
      <c r="G17" s="214"/>
    </row>
    <row r="18" customFormat="false" ht="15" hidden="false" customHeight="false" outlineLevel="0" collapsed="false">
      <c r="A18" s="219" t="s">
        <v>318</v>
      </c>
      <c r="B18" s="209"/>
      <c r="C18" s="214"/>
      <c r="D18" s="214"/>
      <c r="E18" s="214"/>
      <c r="F18" s="214"/>
      <c r="G18" s="214"/>
    </row>
    <row r="19" customFormat="false" ht="15" hidden="false" customHeight="false" outlineLevel="0" collapsed="false">
      <c r="A19" s="220" t="s">
        <v>319</v>
      </c>
      <c r="B19" s="220" t="s">
        <v>320</v>
      </c>
      <c r="C19" s="214"/>
      <c r="D19" s="214"/>
      <c r="E19" s="214"/>
      <c r="F19" s="214"/>
      <c r="G19" s="214"/>
    </row>
    <row r="20" customFormat="false" ht="15" hidden="false" customHeight="false" outlineLevel="0" collapsed="false">
      <c r="A20" s="221" t="s">
        <v>321</v>
      </c>
      <c r="B20" s="221"/>
      <c r="C20" s="214"/>
      <c r="D20" s="214"/>
      <c r="E20" s="214"/>
      <c r="F20" s="214"/>
      <c r="G20" s="214"/>
    </row>
    <row r="21" customFormat="false" ht="15" hidden="false" customHeight="false" outlineLevel="0" collapsed="false">
      <c r="A21" s="222" t="s">
        <v>322</v>
      </c>
      <c r="B21" s="217" t="s">
        <v>33</v>
      </c>
      <c r="C21" s="214"/>
      <c r="D21" s="214"/>
      <c r="E21" s="214"/>
      <c r="F21" s="214"/>
      <c r="G21" s="214"/>
    </row>
    <row r="22" customFormat="false" ht="15" hidden="false" customHeight="false" outlineLevel="0" collapsed="false">
      <c r="A22" s="222" t="s">
        <v>323</v>
      </c>
      <c r="B22" s="217" t="str">
        <f aca="false">B21</f>
        <v>-</v>
      </c>
      <c r="C22" s="214"/>
      <c r="D22" s="214"/>
      <c r="E22" s="214"/>
      <c r="F22" s="214"/>
      <c r="G22" s="214"/>
    </row>
    <row r="23" customFormat="false" ht="15" hidden="false" customHeight="false" outlineLevel="0" collapsed="false">
      <c r="A23" s="214"/>
      <c r="B23" s="214"/>
      <c r="C23" s="214"/>
      <c r="D23" s="214"/>
      <c r="E23" s="214"/>
      <c r="F23" s="214"/>
      <c r="G23" s="214"/>
    </row>
    <row r="24" customFormat="false" ht="15" hidden="false" customHeight="false" outlineLevel="0" collapsed="false">
      <c r="A24" s="223" t="s">
        <v>324</v>
      </c>
      <c r="B24" s="199"/>
      <c r="C24" s="199"/>
      <c r="D24" s="199"/>
      <c r="E24" s="200"/>
      <c r="F24" s="224" t="s">
        <v>33</v>
      </c>
      <c r="G24" s="224"/>
    </row>
    <row r="25" customFormat="false" ht="15" hidden="false" customHeight="false" outlineLevel="0" collapsed="false">
      <c r="A25" s="223" t="s">
        <v>325</v>
      </c>
      <c r="B25" s="199"/>
      <c r="C25" s="199"/>
      <c r="D25" s="199"/>
      <c r="E25" s="200"/>
      <c r="F25" s="217" t="s">
        <v>33</v>
      </c>
      <c r="G25" s="217"/>
    </row>
    <row r="26" customFormat="false" ht="15" hidden="false" customHeight="false" outlineLevel="0" collapsed="false">
      <c r="A26" s="223" t="s">
        <v>326</v>
      </c>
      <c r="B26" s="199"/>
      <c r="C26" s="199"/>
      <c r="D26" s="199"/>
      <c r="E26" s="200"/>
      <c r="F26" s="217" t="s">
        <v>33</v>
      </c>
      <c r="G26" s="217"/>
    </row>
    <row r="27" customFormat="false" ht="15" hidden="false" customHeight="false" outlineLevel="0" collapsed="false">
      <c r="A27" s="223" t="s">
        <v>327</v>
      </c>
      <c r="B27" s="199"/>
      <c r="C27" s="199"/>
      <c r="D27" s="199"/>
      <c r="E27" s="200"/>
      <c r="F27" s="217" t="str">
        <f aca="false">F16</f>
        <v>-</v>
      </c>
      <c r="G27" s="217"/>
    </row>
    <row r="28" customFormat="false" ht="15" hidden="false" customHeight="false" outlineLevel="0" collapsed="false">
      <c r="A28" s="225" t="s">
        <v>328</v>
      </c>
      <c r="B28" s="214"/>
      <c r="C28" s="214"/>
      <c r="D28" s="214"/>
      <c r="E28" s="214"/>
      <c r="F28" s="214"/>
      <c r="G28" s="214"/>
    </row>
    <row r="29" customFormat="false" ht="15" hidden="false" customHeight="false" outlineLevel="0" collapsed="false">
      <c r="A29" s="223" t="s">
        <v>329</v>
      </c>
      <c r="B29" s="199"/>
      <c r="C29" s="199"/>
      <c r="D29" s="199"/>
      <c r="E29" s="199"/>
      <c r="F29" s="199"/>
      <c r="G29" s="200"/>
    </row>
    <row r="30" customFormat="false" ht="15" hidden="false" customHeight="false" outlineLevel="0" collapsed="false">
      <c r="A30" s="214"/>
      <c r="B30" s="214"/>
      <c r="C30" s="214"/>
      <c r="D30" s="214"/>
      <c r="E30" s="214"/>
      <c r="F30" s="214"/>
      <c r="G30" s="214"/>
    </row>
    <row r="31" customFormat="false" ht="15" hidden="false" customHeight="false" outlineLevel="0" collapsed="false">
      <c r="A31" s="210" t="s">
        <v>330</v>
      </c>
      <c r="B31" s="214"/>
      <c r="C31" s="214"/>
      <c r="D31" s="214"/>
      <c r="E31" s="214"/>
      <c r="F31" s="214"/>
      <c r="G31" s="214"/>
    </row>
    <row r="32" customFormat="false" ht="54.7" hidden="false" customHeight="true" outlineLevel="0" collapsed="false">
      <c r="A32" s="215" t="s">
        <v>311</v>
      </c>
      <c r="B32" s="211" t="s">
        <v>312</v>
      </c>
      <c r="C32" s="211" t="s">
        <v>313</v>
      </c>
      <c r="D32" s="211" t="s">
        <v>314</v>
      </c>
      <c r="E32" s="211" t="s">
        <v>315</v>
      </c>
      <c r="F32" s="211" t="s">
        <v>316</v>
      </c>
      <c r="G32" s="211"/>
    </row>
    <row r="33" customFormat="false" ht="15" hidden="false" customHeight="false" outlineLevel="0" collapsed="false">
      <c r="A33" s="212" t="s">
        <v>33</v>
      </c>
      <c r="B33" s="212" t="s">
        <v>33</v>
      </c>
      <c r="C33" s="212" t="s">
        <v>33</v>
      </c>
      <c r="D33" s="212" t="s">
        <v>33</v>
      </c>
      <c r="E33" s="213" t="s">
        <v>33</v>
      </c>
      <c r="F33" s="212" t="s">
        <v>33</v>
      </c>
      <c r="G33" s="212"/>
    </row>
    <row r="34" customFormat="false" ht="15" hidden="false" customHeight="false" outlineLevel="0" collapsed="false">
      <c r="A34" s="214"/>
      <c r="B34" s="214"/>
      <c r="C34" s="214"/>
      <c r="D34" s="214"/>
      <c r="E34" s="214"/>
      <c r="F34" s="214"/>
      <c r="G34" s="214"/>
    </row>
    <row r="35" customFormat="false" ht="15" hidden="false" customHeight="false" outlineLevel="0" collapsed="false">
      <c r="A35" s="219" t="s">
        <v>318</v>
      </c>
      <c r="B35" s="209"/>
      <c r="C35" s="214"/>
      <c r="D35" s="214"/>
      <c r="E35" s="214"/>
      <c r="F35" s="214"/>
      <c r="G35" s="214"/>
    </row>
    <row r="36" customFormat="false" ht="15" hidden="false" customHeight="false" outlineLevel="0" collapsed="false">
      <c r="A36" s="220" t="s">
        <v>319</v>
      </c>
      <c r="B36" s="220" t="s">
        <v>320</v>
      </c>
      <c r="C36" s="214"/>
      <c r="D36" s="214"/>
      <c r="E36" s="214"/>
      <c r="F36" s="214"/>
      <c r="G36" s="214"/>
    </row>
    <row r="37" customFormat="false" ht="15" hidden="false" customHeight="false" outlineLevel="0" collapsed="false">
      <c r="A37" s="222" t="s">
        <v>331</v>
      </c>
      <c r="B37" s="222"/>
      <c r="C37" s="214"/>
      <c r="D37" s="214"/>
      <c r="E37" s="214"/>
      <c r="F37" s="214"/>
      <c r="G37" s="214"/>
    </row>
    <row r="38" customFormat="false" ht="15" hidden="false" customHeight="false" outlineLevel="0" collapsed="false">
      <c r="A38" s="222" t="s">
        <v>332</v>
      </c>
      <c r="B38" s="217" t="s">
        <v>33</v>
      </c>
      <c r="C38" s="214"/>
      <c r="D38" s="214"/>
      <c r="E38" s="214"/>
      <c r="F38" s="214"/>
      <c r="G38" s="214"/>
    </row>
    <row r="39" customFormat="false" ht="15" hidden="false" customHeight="false" outlineLevel="0" collapsed="false">
      <c r="A39" s="222" t="s">
        <v>333</v>
      </c>
      <c r="B39" s="217" t="s">
        <v>33</v>
      </c>
      <c r="C39" s="226"/>
      <c r="D39" s="226"/>
      <c r="E39" s="226"/>
      <c r="F39" s="226"/>
      <c r="G39" s="226"/>
    </row>
    <row r="40" customFormat="false" ht="15" hidden="false" customHeight="false" outlineLevel="0" collapsed="false">
      <c r="A40" s="222" t="s">
        <v>334</v>
      </c>
      <c r="B40" s="217" t="s">
        <v>33</v>
      </c>
      <c r="C40" s="227"/>
      <c r="D40" s="227"/>
      <c r="E40" s="227"/>
      <c r="F40" s="227"/>
      <c r="G40" s="214"/>
    </row>
    <row r="41" customFormat="false" ht="15" hidden="false" customHeight="false" outlineLevel="0" collapsed="false">
      <c r="A41" s="222" t="s">
        <v>323</v>
      </c>
      <c r="B41" s="217" t="s">
        <v>33</v>
      </c>
      <c r="C41" s="228"/>
      <c r="D41" s="228"/>
      <c r="E41" s="228"/>
      <c r="F41" s="228"/>
      <c r="G41" s="209"/>
    </row>
    <row r="42" customFormat="false" ht="15" hidden="false" customHeight="false" outlineLevel="0" collapsed="false">
      <c r="A42" s="199"/>
      <c r="B42" s="229"/>
      <c r="C42" s="228"/>
      <c r="D42" s="228"/>
      <c r="E42" s="228"/>
      <c r="F42" s="228"/>
      <c r="G42" s="209"/>
    </row>
    <row r="43" customFormat="false" ht="15" hidden="false" customHeight="false" outlineLevel="0" collapsed="false">
      <c r="A43" s="230" t="s">
        <v>364</v>
      </c>
      <c r="B43" s="229"/>
      <c r="C43" s="229"/>
      <c r="D43" s="229"/>
      <c r="E43" s="229"/>
      <c r="F43" s="229"/>
      <c r="G43" s="200"/>
    </row>
    <row r="44" customFormat="false" ht="15" hidden="false" customHeight="false" outlineLevel="0" collapsed="false">
      <c r="A44" s="228"/>
      <c r="B44" s="228"/>
      <c r="C44" s="228"/>
      <c r="D44" s="228"/>
      <c r="E44" s="228"/>
      <c r="F44" s="228"/>
      <c r="G44" s="209"/>
    </row>
    <row r="45" customFormat="false" ht="15" hidden="false" customHeight="false" outlineLevel="0" collapsed="false">
      <c r="A45" s="225" t="s">
        <v>328</v>
      </c>
      <c r="B45" s="214"/>
      <c r="C45" s="214"/>
      <c r="D45" s="214"/>
      <c r="E45" s="214"/>
      <c r="F45" s="214"/>
      <c r="G45" s="214"/>
    </row>
    <row r="46" customFormat="false" ht="15" hidden="false" customHeight="false" outlineLevel="0" collapsed="false">
      <c r="A46" s="223" t="s">
        <v>329</v>
      </c>
      <c r="B46" s="199"/>
      <c r="C46" s="199"/>
      <c r="D46" s="199"/>
      <c r="E46" s="199"/>
      <c r="F46" s="199"/>
      <c r="G46" s="200"/>
    </row>
    <row r="47" customFormat="false" ht="15" hidden="false" customHeight="false" outlineLevel="0" collapsed="false">
      <c r="A47" s="214"/>
      <c r="B47" s="214"/>
      <c r="C47" s="214"/>
      <c r="D47" s="214"/>
      <c r="E47" s="214"/>
      <c r="F47" s="214"/>
      <c r="G47" s="214"/>
    </row>
    <row r="48" customFormat="false" ht="15" hidden="false" customHeight="false" outlineLevel="0" collapsed="false">
      <c r="A48" s="210" t="s">
        <v>335</v>
      </c>
      <c r="B48" s="209"/>
      <c r="C48" s="209"/>
      <c r="D48" s="209"/>
      <c r="E48" s="209"/>
      <c r="F48" s="209"/>
      <c r="G48" s="209"/>
    </row>
    <row r="49" customFormat="false" ht="27.35" hidden="false" customHeight="false" outlineLevel="0" collapsed="false">
      <c r="A49" s="220" t="s">
        <v>336</v>
      </c>
      <c r="B49" s="220" t="s">
        <v>337</v>
      </c>
      <c r="C49" s="220" t="s">
        <v>338</v>
      </c>
      <c r="D49" s="211" t="s">
        <v>339</v>
      </c>
      <c r="E49" s="220" t="s">
        <v>340</v>
      </c>
      <c r="F49" s="220" t="s">
        <v>341</v>
      </c>
      <c r="G49" s="211" t="s">
        <v>342</v>
      </c>
    </row>
    <row r="50" customFormat="false" ht="15" hidden="false" customHeight="false" outlineLevel="0" collapsed="false">
      <c r="A50" s="217" t="s">
        <v>33</v>
      </c>
      <c r="B50" s="217" t="s">
        <v>33</v>
      </c>
      <c r="C50" s="217" t="s">
        <v>33</v>
      </c>
      <c r="D50" s="217" t="s">
        <v>33</v>
      </c>
      <c r="E50" s="217" t="s">
        <v>33</v>
      </c>
      <c r="F50" s="217" t="s">
        <v>33</v>
      </c>
      <c r="G50" s="217" t="s">
        <v>33</v>
      </c>
    </row>
    <row r="51" customFormat="false" ht="15" hidden="false" customHeight="false" outlineLevel="0" collapsed="false">
      <c r="A51" s="227"/>
      <c r="B51" s="227"/>
      <c r="C51" s="227"/>
      <c r="D51" s="227"/>
      <c r="E51" s="227"/>
      <c r="F51" s="227"/>
      <c r="G51" s="227"/>
    </row>
    <row r="52" customFormat="false" ht="15" hidden="false" customHeight="false" outlineLevel="0" collapsed="false">
      <c r="A52" s="219" t="s">
        <v>318</v>
      </c>
      <c r="B52" s="209"/>
      <c r="C52" s="227"/>
      <c r="D52" s="227"/>
      <c r="E52" s="227"/>
      <c r="F52" s="227"/>
      <c r="G52" s="227"/>
    </row>
    <row r="53" customFormat="false" ht="15" hidden="false" customHeight="false" outlineLevel="0" collapsed="false">
      <c r="A53" s="220" t="s">
        <v>319</v>
      </c>
      <c r="B53" s="220" t="s">
        <v>320</v>
      </c>
      <c r="C53" s="209"/>
      <c r="D53" s="209"/>
      <c r="E53" s="209"/>
      <c r="F53" s="209"/>
      <c r="G53" s="209"/>
    </row>
    <row r="54" customFormat="false" ht="15" hidden="false" customHeight="false" outlineLevel="0" collapsed="false">
      <c r="A54" s="223" t="s">
        <v>344</v>
      </c>
      <c r="B54" s="200"/>
      <c r="C54" s="209"/>
      <c r="D54" s="209"/>
      <c r="E54" s="209"/>
      <c r="F54" s="209"/>
      <c r="G54" s="209"/>
    </row>
    <row r="55" customFormat="false" ht="15" hidden="false" customHeight="false" outlineLevel="0" collapsed="false">
      <c r="A55" s="222" t="s">
        <v>337</v>
      </c>
      <c r="B55" s="217" t="s">
        <v>33</v>
      </c>
      <c r="C55" s="209"/>
      <c r="D55" s="209"/>
      <c r="E55" s="209"/>
      <c r="F55" s="209"/>
      <c r="G55" s="209"/>
    </row>
    <row r="56" customFormat="false" ht="15" hidden="false" customHeight="false" outlineLevel="0" collapsed="false">
      <c r="A56" s="222" t="s">
        <v>338</v>
      </c>
      <c r="B56" s="217" t="s">
        <v>33</v>
      </c>
      <c r="C56" s="209"/>
      <c r="D56" s="209"/>
      <c r="E56" s="209"/>
      <c r="F56" s="209"/>
      <c r="G56" s="209"/>
    </row>
    <row r="57" customFormat="false" ht="15" hidden="false" customHeight="false" outlineLevel="0" collapsed="false">
      <c r="A57" s="222" t="str">
        <f aca="false">D49</f>
        <v>Златоглазка</v>
      </c>
      <c r="B57" s="217" t="s">
        <v>33</v>
      </c>
      <c r="C57" s="209"/>
      <c r="D57" s="209"/>
      <c r="E57" s="209"/>
      <c r="F57" s="209"/>
      <c r="G57" s="209"/>
    </row>
    <row r="58" customFormat="false" ht="15" hidden="false" customHeight="false" outlineLevel="0" collapsed="false">
      <c r="A58" s="222" t="str">
        <f aca="false">E49</f>
        <v>Комары</v>
      </c>
      <c r="B58" s="217" t="s">
        <v>33</v>
      </c>
      <c r="C58" s="209"/>
      <c r="D58" s="209"/>
      <c r="E58" s="209"/>
      <c r="F58" s="209"/>
      <c r="G58" s="209"/>
    </row>
    <row r="59" customFormat="false" ht="15" hidden="false" customHeight="false" outlineLevel="0" collapsed="false">
      <c r="A59" s="222" t="str">
        <f aca="false">F49</f>
        <v>Осы</v>
      </c>
      <c r="B59" s="217" t="s">
        <v>33</v>
      </c>
      <c r="C59" s="209"/>
      <c r="D59" s="209"/>
      <c r="E59" s="209"/>
      <c r="F59" s="209"/>
      <c r="G59" s="209"/>
    </row>
    <row r="60" customFormat="false" ht="15" hidden="false" customHeight="false" outlineLevel="0" collapsed="false">
      <c r="A60" s="222" t="str">
        <f aca="false">G49</f>
        <v>Пищевая моль</v>
      </c>
      <c r="B60" s="217" t="s">
        <v>33</v>
      </c>
      <c r="C60" s="209"/>
      <c r="D60" s="209"/>
      <c r="E60" s="209"/>
      <c r="F60" s="209"/>
      <c r="G60" s="209"/>
    </row>
    <row r="61" customFormat="false" ht="15" hidden="false" customHeight="false" outlineLevel="0" collapsed="false">
      <c r="A61" s="209"/>
      <c r="B61" s="209"/>
      <c r="C61" s="209"/>
      <c r="D61" s="209"/>
      <c r="E61" s="209"/>
      <c r="F61" s="209"/>
      <c r="G61" s="209"/>
    </row>
    <row r="62" customFormat="false" ht="15" hidden="false" customHeight="false" outlineLevel="0" collapsed="false">
      <c r="A62" s="230" t="s">
        <v>379</v>
      </c>
      <c r="B62" s="229"/>
      <c r="C62" s="229"/>
      <c r="D62" s="229"/>
      <c r="E62" s="229"/>
      <c r="F62" s="229"/>
      <c r="G62" s="200"/>
    </row>
    <row r="63" customFormat="false" ht="15" hidden="false" customHeight="false" outlineLevel="0" collapsed="false">
      <c r="A63" s="228"/>
      <c r="B63" s="228"/>
      <c r="C63" s="228"/>
      <c r="D63" s="228"/>
      <c r="E63" s="228"/>
      <c r="F63" s="228"/>
      <c r="G63" s="209"/>
    </row>
    <row r="64" customFormat="false" ht="15" hidden="false" customHeight="false" outlineLevel="0" collapsed="false">
      <c r="A64" s="225" t="s">
        <v>328</v>
      </c>
      <c r="B64" s="214"/>
      <c r="C64" s="214"/>
      <c r="D64" s="214"/>
      <c r="E64" s="214"/>
      <c r="F64" s="214"/>
      <c r="G64" s="214"/>
    </row>
    <row r="65" customFormat="false" ht="15" hidden="false" customHeight="false" outlineLevel="0" collapsed="false">
      <c r="A65" s="223" t="s">
        <v>329</v>
      </c>
      <c r="B65" s="199"/>
      <c r="C65" s="199"/>
      <c r="D65" s="199"/>
      <c r="E65" s="199"/>
      <c r="F65" s="199"/>
      <c r="G65" s="200"/>
    </row>
    <row r="66" customFormat="false" ht="15" hidden="false" customHeight="false" outlineLevel="0" collapsed="false">
      <c r="A66" s="214"/>
      <c r="B66" s="214"/>
      <c r="C66" s="214"/>
      <c r="D66" s="214"/>
      <c r="E66" s="214"/>
      <c r="F66" s="214"/>
      <c r="G66" s="214"/>
    </row>
    <row r="67" customFormat="false" ht="15" hidden="false" customHeight="false" outlineLevel="0" collapsed="false">
      <c r="A67" s="231" t="s">
        <v>346</v>
      </c>
      <c r="B67" s="214"/>
      <c r="C67" s="214"/>
      <c r="D67" s="214"/>
      <c r="E67" s="214"/>
      <c r="F67" s="214"/>
      <c r="G67" s="214"/>
    </row>
    <row r="68" customFormat="false" ht="54.7" hidden="false" customHeight="true" outlineLevel="0" collapsed="false">
      <c r="A68" s="211" t="s">
        <v>347</v>
      </c>
      <c r="B68" s="211"/>
      <c r="C68" s="211" t="s">
        <v>348</v>
      </c>
      <c r="D68" s="211" t="s">
        <v>47</v>
      </c>
      <c r="E68" s="211" t="s">
        <v>380</v>
      </c>
      <c r="F68" s="211"/>
      <c r="G68" s="211" t="s">
        <v>350</v>
      </c>
    </row>
    <row r="69" customFormat="false" ht="15" hidden="false" customHeight="true" outlineLevel="0" collapsed="false">
      <c r="A69" s="216" t="s">
        <v>351</v>
      </c>
      <c r="B69" s="216"/>
      <c r="C69" s="232" t="s">
        <v>33</v>
      </c>
      <c r="D69" s="216" t="s">
        <v>33</v>
      </c>
      <c r="E69" s="216" t="s">
        <v>33</v>
      </c>
      <c r="F69" s="216"/>
      <c r="G69" s="217" t="s">
        <v>33</v>
      </c>
    </row>
    <row r="70" customFormat="false" ht="15" hidden="false" customHeight="false" outlineLevel="0" collapsed="false">
      <c r="A70" s="216"/>
      <c r="B70" s="216"/>
      <c r="C70" s="233" t="s">
        <v>33</v>
      </c>
      <c r="D70" s="216"/>
      <c r="E70" s="216"/>
      <c r="F70" s="216"/>
      <c r="G70" s="217"/>
    </row>
    <row r="71" customFormat="false" ht="15" hidden="false" customHeight="true" outlineLevel="0" collapsed="false">
      <c r="A71" s="234" t="s">
        <v>352</v>
      </c>
      <c r="B71" s="234"/>
      <c r="C71" s="235" t="s">
        <v>33</v>
      </c>
      <c r="D71" s="236" t="s">
        <v>33</v>
      </c>
      <c r="E71" s="216" t="s">
        <v>33</v>
      </c>
      <c r="F71" s="216"/>
      <c r="G71" s="237" t="s">
        <v>33</v>
      </c>
    </row>
    <row r="72" customFormat="false" ht="15" hidden="false" customHeight="false" outlineLevel="0" collapsed="false">
      <c r="A72" s="234"/>
      <c r="B72" s="234"/>
      <c r="C72" s="216" t="s">
        <v>33</v>
      </c>
      <c r="D72" s="236"/>
      <c r="E72" s="216"/>
      <c r="F72" s="216"/>
      <c r="G72" s="237"/>
    </row>
    <row r="73" customFormat="false" ht="41" hidden="false" customHeight="true" outlineLevel="0" collapsed="false">
      <c r="A73" s="234" t="s">
        <v>345</v>
      </c>
      <c r="B73" s="234"/>
      <c r="C73" s="238" t="s">
        <v>33</v>
      </c>
      <c r="D73" s="216" t="s">
        <v>33</v>
      </c>
      <c r="E73" s="216" t="s">
        <v>33</v>
      </c>
      <c r="F73" s="216"/>
      <c r="G73" s="216" t="s">
        <v>33</v>
      </c>
    </row>
    <row r="74" customFormat="false" ht="41" hidden="false" customHeight="true" outlineLevel="0" collapsed="false">
      <c r="A74" s="216" t="s">
        <v>381</v>
      </c>
      <c r="B74" s="216"/>
      <c r="C74" s="238" t="s">
        <v>382</v>
      </c>
      <c r="D74" s="216" t="s">
        <v>383</v>
      </c>
      <c r="E74" s="216" t="s">
        <v>32</v>
      </c>
      <c r="F74" s="216"/>
      <c r="G74" s="216" t="n">
        <f aca="false">0.00005*10000</f>
        <v>0.5</v>
      </c>
    </row>
    <row r="75" customFormat="false" ht="15" hidden="false" customHeight="false" outlineLevel="0" collapsed="false">
      <c r="A75" s="239"/>
      <c r="B75" s="239"/>
      <c r="C75" s="240"/>
      <c r="D75" s="240"/>
      <c r="E75" s="240"/>
      <c r="F75" s="240"/>
      <c r="G75" s="240"/>
    </row>
    <row r="76" customFormat="false" ht="15" hidden="false" customHeight="false" outlineLevel="0" collapsed="false">
      <c r="A76" s="210" t="s">
        <v>354</v>
      </c>
      <c r="B76" s="241"/>
      <c r="C76" s="209"/>
      <c r="D76" s="209"/>
      <c r="E76" s="209"/>
      <c r="F76" s="209"/>
      <c r="G76" s="209"/>
    </row>
    <row r="77" customFormat="false" ht="15" hidden="false" customHeight="false" outlineLevel="0" collapsed="false">
      <c r="A77" s="223" t="s">
        <v>355</v>
      </c>
      <c r="B77" s="199"/>
      <c r="C77" s="199"/>
      <c r="D77" s="199"/>
      <c r="E77" s="200"/>
      <c r="F77" s="217" t="s">
        <v>33</v>
      </c>
      <c r="G77" s="217"/>
    </row>
    <row r="78" customFormat="false" ht="15" hidden="false" customHeight="false" outlineLevel="0" collapsed="false">
      <c r="A78" s="223" t="s">
        <v>356</v>
      </c>
      <c r="B78" s="199"/>
      <c r="C78" s="199"/>
      <c r="D78" s="199"/>
      <c r="E78" s="200"/>
      <c r="F78" s="217" t="str">
        <f aca="false">F77</f>
        <v>-</v>
      </c>
      <c r="G78" s="217"/>
    </row>
    <row r="79" customFormat="false" ht="15" hidden="false" customHeight="false" outlineLevel="0" collapsed="false">
      <c r="A79" s="242" t="s">
        <v>357</v>
      </c>
      <c r="B79" s="243"/>
      <c r="C79" s="243"/>
      <c r="D79" s="243"/>
      <c r="E79" s="244"/>
      <c r="F79" s="217" t="s">
        <v>33</v>
      </c>
      <c r="G79" s="217"/>
    </row>
    <row r="80" customFormat="false" ht="15" hidden="false" customHeight="false" outlineLevel="0" collapsed="false">
      <c r="A80" s="223" t="s">
        <v>358</v>
      </c>
      <c r="B80" s="199"/>
      <c r="C80" s="199"/>
      <c r="D80" s="199"/>
      <c r="E80" s="200"/>
      <c r="F80" s="212" t="s">
        <v>359</v>
      </c>
      <c r="G80" s="212"/>
    </row>
    <row r="81" customFormat="false" ht="15" hidden="false" customHeight="false" outlineLevel="0" collapsed="false">
      <c r="A81" s="209"/>
      <c r="B81" s="209"/>
      <c r="C81" s="209"/>
      <c r="D81" s="209"/>
      <c r="E81" s="209"/>
      <c r="F81" s="209"/>
      <c r="G81" s="209"/>
    </row>
    <row r="82" customFormat="false" ht="15" hidden="false" customHeight="false" outlineLevel="0" collapsed="false">
      <c r="A82" s="210" t="s">
        <v>360</v>
      </c>
      <c r="B82" s="209"/>
      <c r="C82" s="209"/>
      <c r="D82" s="209"/>
      <c r="E82" s="209"/>
      <c r="F82" s="209"/>
      <c r="G82" s="209"/>
    </row>
    <row r="83" customFormat="false" ht="41" hidden="false" customHeight="true" outlineLevel="0" collapsed="false">
      <c r="A83" s="245" t="s">
        <v>361</v>
      </c>
      <c r="B83" s="245"/>
      <c r="C83" s="245"/>
      <c r="D83" s="245"/>
      <c r="E83" s="245"/>
      <c r="F83" s="245"/>
      <c r="G83" s="245"/>
    </row>
    <row r="84" customFormat="false" ht="12.8" hidden="false" customHeight="true" outlineLevel="0" collapsed="false">
      <c r="A84" s="246" t="s">
        <v>362</v>
      </c>
      <c r="B84" s="246"/>
      <c r="C84" s="246"/>
      <c r="D84" s="246" t="s">
        <v>363</v>
      </c>
      <c r="E84" s="246"/>
      <c r="F84" s="246"/>
      <c r="G84" s="246"/>
    </row>
    <row r="85" customFormat="false" ht="12.8" hidden="false" customHeight="false" outlineLevel="0" collapsed="false">
      <c r="A85" s="246"/>
      <c r="B85" s="246"/>
      <c r="C85" s="246"/>
      <c r="D85" s="246"/>
      <c r="E85" s="246"/>
      <c r="F85" s="246"/>
      <c r="G85" s="246"/>
    </row>
  </sheetData>
  <mergeCells count="44">
    <mergeCell ref="A1:G1"/>
    <mergeCell ref="A2:B2"/>
    <mergeCell ref="C2:D2"/>
    <mergeCell ref="B3:C3"/>
    <mergeCell ref="D3:E3"/>
    <mergeCell ref="F3:G3"/>
    <mergeCell ref="B4:C4"/>
    <mergeCell ref="D4:E4"/>
    <mergeCell ref="F4:G4"/>
    <mergeCell ref="A7:G7"/>
    <mergeCell ref="F11:G11"/>
    <mergeCell ref="F12:G12"/>
    <mergeCell ref="F15:G15"/>
    <mergeCell ref="F16:G16"/>
    <mergeCell ref="A20:B20"/>
    <mergeCell ref="F24:G24"/>
    <mergeCell ref="F25:G25"/>
    <mergeCell ref="F26:G26"/>
    <mergeCell ref="F27:G27"/>
    <mergeCell ref="F32:G32"/>
    <mergeCell ref="F33:G33"/>
    <mergeCell ref="A68:B68"/>
    <mergeCell ref="E68:F68"/>
    <mergeCell ref="A69:B70"/>
    <mergeCell ref="D69:D70"/>
    <mergeCell ref="E69:F70"/>
    <mergeCell ref="G69:G70"/>
    <mergeCell ref="A71:B72"/>
    <mergeCell ref="D71:D72"/>
    <mergeCell ref="E71:F72"/>
    <mergeCell ref="G71:G72"/>
    <mergeCell ref="A73:B73"/>
    <mergeCell ref="E73:F73"/>
    <mergeCell ref="A74:B74"/>
    <mergeCell ref="E74:F74"/>
    <mergeCell ref="F77:G77"/>
    <mergeCell ref="F78:G78"/>
    <mergeCell ref="F79:G79"/>
    <mergeCell ref="F80:G80"/>
    <mergeCell ref="A83:G83"/>
    <mergeCell ref="A84:A85"/>
    <mergeCell ref="B84:C85"/>
    <mergeCell ref="D84:E85"/>
    <mergeCell ref="F84:G85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66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  <rowBreaks count="1" manualBreakCount="1">
    <brk id="47" man="true" max="16383" min="0"/>
  </rowBreaks>
  <colBreaks count="1" manualBreakCount="1">
    <brk id="7" man="true" max="65535" min="0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T71"/>
  <sheetViews>
    <sheetView showFormulas="false" showGridLines="true" showRowColHeaders="true" showZeros="true" rightToLeft="false" tabSelected="false" showOutlineSymbols="true" defaultGridColor="true" view="pageBreakPreview" topLeftCell="A1" colorId="64" zoomScale="75" zoomScaleNormal="75" zoomScalePageLayoutView="75" workbookViewId="0">
      <selection pane="topLeft" activeCell="A1" activeCellId="0" sqref="A1"/>
    </sheetView>
  </sheetViews>
  <sheetFormatPr defaultColWidth="10.2578125" defaultRowHeight="14.25" zeroHeight="false" outlineLevelRow="0" outlineLevelCol="0"/>
  <cols>
    <col collapsed="false" customWidth="true" hidden="false" outlineLevel="0" max="1" min="1" style="31" width="13.37"/>
    <col collapsed="false" customWidth="true" hidden="false" outlineLevel="0" max="2" min="2" style="32" width="10"/>
    <col collapsed="false" customWidth="true" hidden="false" outlineLevel="0" max="3" min="3" style="31" width="7.87"/>
    <col collapsed="false" customWidth="true" hidden="false" outlineLevel="0" max="4" min="4" style="31" width="7.25"/>
    <col collapsed="false" customWidth="true" hidden="false" outlineLevel="0" max="5" min="5" style="31" width="8.74"/>
    <col collapsed="false" customWidth="true" hidden="false" outlineLevel="0" max="6" min="6" style="31" width="6"/>
    <col collapsed="false" customWidth="true" hidden="false" outlineLevel="0" max="7" min="7" style="33" width="5.37"/>
    <col collapsed="false" customWidth="true" hidden="false" outlineLevel="0" max="8" min="8" style="33" width="17.39"/>
    <col collapsed="false" customWidth="true" hidden="false" outlineLevel="0" max="9" min="9" style="33" width="19.38"/>
    <col collapsed="false" customWidth="true" hidden="false" outlineLevel="0" max="10" min="10" style="34" width="26.88"/>
    <col collapsed="false" customWidth="false" hidden="false" outlineLevel="0" max="257" min="11" style="31" width="10.27"/>
  </cols>
  <sheetData>
    <row r="1" s="36" customFormat="true" ht="13.5" hidden="false" customHeight="true" outlineLevel="0" collapsed="false">
      <c r="A1" s="35" t="s">
        <v>53</v>
      </c>
      <c r="B1" s="35"/>
      <c r="C1" s="35"/>
      <c r="D1" s="35"/>
      <c r="E1" s="35"/>
      <c r="F1" s="35"/>
      <c r="G1" s="35"/>
      <c r="H1" s="35"/>
      <c r="I1" s="35"/>
      <c r="J1" s="35"/>
    </row>
    <row r="2" s="36" customFormat="true" ht="13.5" hidden="false" customHeight="true" outlineLevel="0" collapsed="false">
      <c r="A2" s="37" t="s">
        <v>54</v>
      </c>
      <c r="B2" s="37" t="s">
        <v>55</v>
      </c>
      <c r="C2" s="32"/>
    </row>
    <row r="3" s="36" customFormat="true" ht="13.5" hidden="false" customHeight="true" outlineLevel="0" collapsed="false">
      <c r="A3" s="38" t="s">
        <v>56</v>
      </c>
      <c r="B3" s="39" t="s">
        <v>57</v>
      </c>
      <c r="C3" s="39" t="s">
        <v>58</v>
      </c>
      <c r="D3" s="40" t="s">
        <v>59</v>
      </c>
      <c r="E3" s="40" t="s">
        <v>60</v>
      </c>
      <c r="F3" s="40"/>
      <c r="G3" s="40"/>
      <c r="H3" s="40"/>
      <c r="I3" s="40"/>
      <c r="J3" s="40"/>
    </row>
    <row r="4" s="36" customFormat="true" ht="13.5" hidden="false" customHeight="true" outlineLevel="0" collapsed="false">
      <c r="A4" s="38"/>
      <c r="B4" s="38"/>
      <c r="C4" s="38"/>
      <c r="D4" s="40"/>
      <c r="E4" s="39" t="s">
        <v>61</v>
      </c>
      <c r="F4" s="40" t="s">
        <v>62</v>
      </c>
      <c r="G4" s="40"/>
      <c r="H4" s="38" t="s">
        <v>63</v>
      </c>
      <c r="I4" s="38" t="s">
        <v>64</v>
      </c>
      <c r="J4" s="39" t="s">
        <v>65</v>
      </c>
    </row>
    <row r="5" s="36" customFormat="true" ht="36" hidden="false" customHeight="true" outlineLevel="0" collapsed="false">
      <c r="A5" s="38"/>
      <c r="B5" s="38"/>
      <c r="C5" s="38"/>
      <c r="D5" s="38"/>
      <c r="E5" s="38"/>
      <c r="F5" s="39" t="s">
        <v>66</v>
      </c>
      <c r="G5" s="39" t="s">
        <v>67</v>
      </c>
      <c r="H5" s="38"/>
      <c r="I5" s="38"/>
      <c r="J5" s="39"/>
    </row>
    <row r="6" s="36" customFormat="true" ht="12" hidden="false" customHeight="true" outlineLevel="0" collapsed="false">
      <c r="A6" s="38"/>
      <c r="B6" s="38"/>
      <c r="C6" s="38"/>
      <c r="D6" s="38"/>
      <c r="E6" s="38"/>
      <c r="F6" s="39"/>
      <c r="G6" s="39"/>
      <c r="H6" s="38"/>
      <c r="I6" s="38"/>
      <c r="J6" s="39"/>
    </row>
    <row r="7" s="36" customFormat="true" ht="24" hidden="false" customHeight="true" outlineLevel="0" collapsed="false">
      <c r="A7" s="38" t="s">
        <v>68</v>
      </c>
      <c r="B7" s="38" t="n">
        <v>1.2</v>
      </c>
      <c r="C7" s="38" t="s">
        <v>69</v>
      </c>
      <c r="D7" s="38" t="s">
        <v>70</v>
      </c>
      <c r="E7" s="38" t="n">
        <v>0</v>
      </c>
      <c r="F7" s="39" t="s">
        <v>71</v>
      </c>
      <c r="G7" s="41" t="n">
        <v>2</v>
      </c>
      <c r="H7" s="39" t="n">
        <v>0</v>
      </c>
      <c r="I7" s="39" t="s">
        <v>33</v>
      </c>
      <c r="J7" s="38" t="s">
        <v>72</v>
      </c>
    </row>
    <row r="8" s="36" customFormat="true" ht="24" hidden="false" customHeight="true" outlineLevel="0" collapsed="false">
      <c r="A8" s="38" t="s">
        <v>73</v>
      </c>
      <c r="B8" s="38" t="s">
        <v>74</v>
      </c>
      <c r="C8" s="38" t="s">
        <v>69</v>
      </c>
      <c r="D8" s="38" t="str">
        <f aca="false">'контрол лист'!D7</f>
        <v>КИУ</v>
      </c>
      <c r="E8" s="38" t="n">
        <v>0</v>
      </c>
      <c r="F8" s="39" t="s">
        <v>71</v>
      </c>
      <c r="G8" s="42" t="n">
        <v>6</v>
      </c>
      <c r="H8" s="39" t="n">
        <v>0</v>
      </c>
      <c r="I8" s="39" t="s">
        <v>33</v>
      </c>
      <c r="J8" s="38" t="str">
        <f aca="false">'контрол лист'!J7</f>
        <v> АЛТ клей РОСС RU.АЯ12.Д02542</v>
      </c>
    </row>
    <row r="9" s="36" customFormat="true" ht="36" hidden="false" customHeight="true" outlineLevel="0" collapsed="false">
      <c r="A9" s="38" t="s">
        <v>75</v>
      </c>
      <c r="B9" s="38" t="s">
        <v>76</v>
      </c>
      <c r="C9" s="38" t="s">
        <v>69</v>
      </c>
      <c r="D9" s="38" t="str">
        <f aca="false">'контрол лист'!D8</f>
        <v>КИУ</v>
      </c>
      <c r="E9" s="38" t="n">
        <v>0</v>
      </c>
      <c r="F9" s="39" t="s">
        <v>71</v>
      </c>
      <c r="G9" s="42" t="n">
        <v>4</v>
      </c>
      <c r="H9" s="39" t="n">
        <v>0</v>
      </c>
      <c r="I9" s="39" t="s">
        <v>33</v>
      </c>
      <c r="J9" s="38" t="str">
        <f aca="false">'контрол лист'!J8</f>
        <v> АЛТ клей РОСС RU.АЯ12.Д02542</v>
      </c>
    </row>
    <row r="10" s="36" customFormat="true" ht="12" hidden="false" customHeight="true" outlineLevel="0" collapsed="false">
      <c r="A10" s="38" t="s">
        <v>77</v>
      </c>
      <c r="B10" s="38" t="s">
        <v>78</v>
      </c>
      <c r="C10" s="38" t="s">
        <v>69</v>
      </c>
      <c r="D10" s="38" t="str">
        <f aca="false">'контрол лист'!D9</f>
        <v>КИУ</v>
      </c>
      <c r="E10" s="38" t="n">
        <v>0</v>
      </c>
      <c r="F10" s="39" t="s">
        <v>71</v>
      </c>
      <c r="G10" s="42" t="n">
        <v>3</v>
      </c>
      <c r="H10" s="39" t="n">
        <v>0</v>
      </c>
      <c r="I10" s="39" t="s">
        <v>33</v>
      </c>
      <c r="J10" s="38" t="str">
        <f aca="false">'контрол лист'!J9</f>
        <v> АЛТ клей РОСС RU.АЯ12.Д02542</v>
      </c>
    </row>
    <row r="11" s="36" customFormat="true" ht="36" hidden="false" customHeight="true" outlineLevel="0" collapsed="false">
      <c r="A11" s="38" t="s">
        <v>79</v>
      </c>
      <c r="B11" s="38" t="n">
        <v>18.19</v>
      </c>
      <c r="C11" s="38" t="s">
        <v>69</v>
      </c>
      <c r="D11" s="38" t="str">
        <f aca="false">'контрол лист'!D10</f>
        <v>КИУ</v>
      </c>
      <c r="E11" s="38" t="n">
        <v>0</v>
      </c>
      <c r="F11" s="39" t="s">
        <v>71</v>
      </c>
      <c r="G11" s="42" t="n">
        <v>2</v>
      </c>
      <c r="H11" s="39" t="n">
        <v>0</v>
      </c>
      <c r="I11" s="39" t="s">
        <v>33</v>
      </c>
      <c r="J11" s="38" t="str">
        <f aca="false">'контрол лист'!J10</f>
        <v> АЛТ клей РОСС RU.АЯ12.Д02542</v>
      </c>
    </row>
    <row r="12" s="36" customFormat="true" ht="24" hidden="false" customHeight="true" outlineLevel="0" collapsed="false">
      <c r="A12" s="38" t="s">
        <v>80</v>
      </c>
      <c r="B12" s="38" t="n">
        <v>108</v>
      </c>
      <c r="C12" s="38" t="s">
        <v>69</v>
      </c>
      <c r="D12" s="38" t="str">
        <f aca="false">'контрол лист'!D11</f>
        <v>КИУ</v>
      </c>
      <c r="E12" s="38" t="n">
        <v>0</v>
      </c>
      <c r="F12" s="39" t="s">
        <v>71</v>
      </c>
      <c r="G12" s="42" t="n">
        <v>1</v>
      </c>
      <c r="H12" s="39" t="n">
        <v>0</v>
      </c>
      <c r="I12" s="39" t="s">
        <v>33</v>
      </c>
      <c r="J12" s="38" t="str">
        <f aca="false">'контрол лист'!J11</f>
        <v> АЛТ клей РОСС RU.АЯ12.Д02542</v>
      </c>
    </row>
    <row r="13" s="36" customFormat="true" ht="24" hidden="false" customHeight="true" outlineLevel="0" collapsed="false">
      <c r="A13" s="38" t="s">
        <v>81</v>
      </c>
      <c r="B13" s="38" t="n">
        <v>22.21</v>
      </c>
      <c r="C13" s="38" t="s">
        <v>69</v>
      </c>
      <c r="D13" s="38" t="str">
        <f aca="false">'контрол лист'!D12</f>
        <v>КИУ</v>
      </c>
      <c r="E13" s="38" t="n">
        <v>0</v>
      </c>
      <c r="F13" s="39" t="s">
        <v>71</v>
      </c>
      <c r="G13" s="42" t="n">
        <v>2</v>
      </c>
      <c r="H13" s="39" t="n">
        <v>0</v>
      </c>
      <c r="I13" s="39" t="s">
        <v>33</v>
      </c>
      <c r="J13" s="38" t="str">
        <f aca="false">'контрол лист'!J12</f>
        <v> АЛТ клей РОСС RU.АЯ12.Д02542</v>
      </c>
    </row>
    <row r="14" s="36" customFormat="true" ht="24" hidden="false" customHeight="true" outlineLevel="0" collapsed="false">
      <c r="A14" s="38" t="s">
        <v>82</v>
      </c>
      <c r="B14" s="38" t="n">
        <v>23.24</v>
      </c>
      <c r="C14" s="38" t="s">
        <v>69</v>
      </c>
      <c r="D14" s="38" t="str">
        <f aca="false">'контрол лист'!D13</f>
        <v>КИУ</v>
      </c>
      <c r="E14" s="38" t="n">
        <v>0</v>
      </c>
      <c r="F14" s="39" t="s">
        <v>71</v>
      </c>
      <c r="G14" s="42" t="n">
        <v>2</v>
      </c>
      <c r="H14" s="39" t="n">
        <v>0</v>
      </c>
      <c r="I14" s="39" t="s">
        <v>33</v>
      </c>
      <c r="J14" s="38" t="str">
        <f aca="false">'контрол лист'!J13</f>
        <v> АЛТ клей РОСС RU.АЯ12.Д02542</v>
      </c>
    </row>
    <row r="15" s="36" customFormat="true" ht="24" hidden="false" customHeight="true" outlineLevel="0" collapsed="false">
      <c r="A15" s="38" t="s">
        <v>83</v>
      </c>
      <c r="B15" s="38" t="n">
        <v>25.26</v>
      </c>
      <c r="C15" s="38" t="s">
        <v>69</v>
      </c>
      <c r="D15" s="38" t="str">
        <f aca="false">'контрол лист'!D14</f>
        <v>КИУ</v>
      </c>
      <c r="E15" s="38" t="n">
        <v>0</v>
      </c>
      <c r="F15" s="39" t="s">
        <v>71</v>
      </c>
      <c r="G15" s="42" t="n">
        <v>2</v>
      </c>
      <c r="H15" s="39" t="n">
        <v>0</v>
      </c>
      <c r="I15" s="39" t="s">
        <v>33</v>
      </c>
      <c r="J15" s="38" t="str">
        <f aca="false">'контрол лист'!J14</f>
        <v> АЛТ клей РОСС RU.АЯ12.Д02542</v>
      </c>
    </row>
    <row r="16" s="36" customFormat="true" ht="24" hidden="false" customHeight="true" outlineLevel="0" collapsed="false">
      <c r="A16" s="38" t="s">
        <v>84</v>
      </c>
      <c r="B16" s="38" t="s">
        <v>85</v>
      </c>
      <c r="C16" s="38" t="s">
        <v>69</v>
      </c>
      <c r="D16" s="38" t="str">
        <f aca="false">'контрол лист'!D15</f>
        <v>КИУ</v>
      </c>
      <c r="E16" s="38" t="n">
        <v>0</v>
      </c>
      <c r="F16" s="39" t="s">
        <v>71</v>
      </c>
      <c r="G16" s="42" t="n">
        <v>4</v>
      </c>
      <c r="H16" s="39" t="n">
        <v>0</v>
      </c>
      <c r="I16" s="39" t="s">
        <v>33</v>
      </c>
      <c r="J16" s="38" t="str">
        <f aca="false">'контрол лист'!J15</f>
        <v> АЛТ клей РОСС RU.АЯ12.Д02542</v>
      </c>
    </row>
    <row r="17" s="36" customFormat="true" ht="48" hidden="false" customHeight="true" outlineLevel="0" collapsed="false">
      <c r="A17" s="38" t="s">
        <v>86</v>
      </c>
      <c r="B17" s="38" t="s">
        <v>87</v>
      </c>
      <c r="C17" s="38" t="s">
        <v>69</v>
      </c>
      <c r="D17" s="38" t="str">
        <f aca="false">'контрол лист'!D16</f>
        <v>КИУ</v>
      </c>
      <c r="E17" s="38" t="n">
        <v>0</v>
      </c>
      <c r="F17" s="39" t="s">
        <v>71</v>
      </c>
      <c r="G17" s="42" t="n">
        <v>3</v>
      </c>
      <c r="H17" s="39" t="n">
        <v>0</v>
      </c>
      <c r="I17" s="39" t="s">
        <v>33</v>
      </c>
      <c r="J17" s="38" t="str">
        <f aca="false">'контрол лист'!J16</f>
        <v> АЛТ клей РОСС RU.АЯ12.Д02542</v>
      </c>
    </row>
    <row r="18" s="36" customFormat="true" ht="48" hidden="false" customHeight="true" outlineLevel="0" collapsed="false">
      <c r="A18" s="38" t="s">
        <v>88</v>
      </c>
      <c r="B18" s="38" t="n">
        <v>37</v>
      </c>
      <c r="C18" s="38" t="s">
        <v>69</v>
      </c>
      <c r="D18" s="38" t="str">
        <f aca="false">'контрол лист'!D17</f>
        <v>КИУ</v>
      </c>
      <c r="E18" s="38" t="n">
        <v>0</v>
      </c>
      <c r="F18" s="39" t="s">
        <v>71</v>
      </c>
      <c r="G18" s="42" t="n">
        <v>1</v>
      </c>
      <c r="H18" s="39" t="n">
        <v>0</v>
      </c>
      <c r="I18" s="39" t="s">
        <v>33</v>
      </c>
      <c r="J18" s="38" t="str">
        <f aca="false">'контрол лист'!J17</f>
        <v> АЛТ клей РОСС RU.АЯ12.Д02542</v>
      </c>
    </row>
    <row r="19" s="36" customFormat="true" ht="36" hidden="false" customHeight="true" outlineLevel="0" collapsed="false">
      <c r="A19" s="38" t="s">
        <v>89</v>
      </c>
      <c r="B19" s="38" t="s">
        <v>90</v>
      </c>
      <c r="C19" s="38" t="s">
        <v>69</v>
      </c>
      <c r="D19" s="38" t="str">
        <f aca="false">'контрол лист'!D18</f>
        <v>КИУ</v>
      </c>
      <c r="E19" s="38" t="s">
        <v>91</v>
      </c>
      <c r="F19" s="39" t="s">
        <v>92</v>
      </c>
      <c r="G19" s="42" t="n">
        <v>4</v>
      </c>
      <c r="H19" s="39" t="n">
        <v>1</v>
      </c>
      <c r="I19" s="39" t="s">
        <v>33</v>
      </c>
      <c r="J19" s="38" t="str">
        <f aca="false">'контрол лист'!J18</f>
        <v> АЛТ клей РОСС RU.АЯ12.Д02542</v>
      </c>
    </row>
    <row r="20" s="36" customFormat="true" ht="24" hidden="false" customHeight="true" outlineLevel="0" collapsed="false">
      <c r="A20" s="38" t="s">
        <v>93</v>
      </c>
      <c r="B20" s="38" t="s">
        <v>94</v>
      </c>
      <c r="C20" s="38" t="s">
        <v>69</v>
      </c>
      <c r="D20" s="38" t="str">
        <f aca="false">'контрол лист'!D19</f>
        <v>КИУ</v>
      </c>
      <c r="E20" s="38" t="n">
        <v>0</v>
      </c>
      <c r="F20" s="39" t="s">
        <v>71</v>
      </c>
      <c r="G20" s="42" t="n">
        <v>6</v>
      </c>
      <c r="H20" s="39" t="n">
        <v>0</v>
      </c>
      <c r="I20" s="39" t="s">
        <v>33</v>
      </c>
      <c r="J20" s="38" t="str">
        <f aca="false">'контрол лист'!J19</f>
        <v> АЛТ клей РОСС RU.АЯ12.Д02542</v>
      </c>
    </row>
    <row r="21" s="36" customFormat="true" ht="36" hidden="false" customHeight="true" outlineLevel="0" collapsed="false">
      <c r="A21" s="38" t="s">
        <v>95</v>
      </c>
      <c r="B21" s="38" t="s">
        <v>96</v>
      </c>
      <c r="C21" s="38" t="s">
        <v>69</v>
      </c>
      <c r="D21" s="38" t="str">
        <f aca="false">'контрол лист'!D20</f>
        <v>КИУ</v>
      </c>
      <c r="E21" s="38" t="n">
        <v>0</v>
      </c>
      <c r="F21" s="39" t="s">
        <v>97</v>
      </c>
      <c r="G21" s="42" t="n">
        <v>2</v>
      </c>
      <c r="H21" s="39" t="n">
        <v>0</v>
      </c>
      <c r="I21" s="39" t="s">
        <v>33</v>
      </c>
      <c r="J21" s="38" t="str">
        <f aca="false">'контрол лист'!J20</f>
        <v> АЛТ клей РОСС RU.АЯ12.Д02542</v>
      </c>
    </row>
    <row r="22" s="36" customFormat="true" ht="36" hidden="false" customHeight="true" outlineLevel="0" collapsed="false">
      <c r="A22" s="38" t="s">
        <v>98</v>
      </c>
      <c r="B22" s="38" t="n">
        <v>64.67</v>
      </c>
      <c r="C22" s="38" t="s">
        <v>69</v>
      </c>
      <c r="D22" s="38" t="str">
        <f aca="false">'контрол лист'!D21</f>
        <v>КИУ</v>
      </c>
      <c r="E22" s="38" t="n">
        <v>0</v>
      </c>
      <c r="F22" s="39" t="s">
        <v>71</v>
      </c>
      <c r="G22" s="42" t="n">
        <v>2</v>
      </c>
      <c r="H22" s="39" t="n">
        <v>0</v>
      </c>
      <c r="I22" s="39" t="s">
        <v>33</v>
      </c>
      <c r="J22" s="38" t="str">
        <f aca="false">'контрол лист'!J21</f>
        <v> АЛТ клей РОСС RU.АЯ12.Д02542</v>
      </c>
    </row>
    <row r="23" s="36" customFormat="true" ht="36" hidden="false" customHeight="true" outlineLevel="0" collapsed="false">
      <c r="A23" s="38" t="s">
        <v>99</v>
      </c>
      <c r="B23" s="38" t="n">
        <v>65.66</v>
      </c>
      <c r="C23" s="38" t="s">
        <v>69</v>
      </c>
      <c r="D23" s="38" t="str">
        <f aca="false">'контрол лист'!D22</f>
        <v>КИУ</v>
      </c>
      <c r="E23" s="38" t="n">
        <v>0</v>
      </c>
      <c r="F23" s="39" t="s">
        <v>71</v>
      </c>
      <c r="G23" s="42" t="n">
        <v>2</v>
      </c>
      <c r="H23" s="39" t="n">
        <v>0</v>
      </c>
      <c r="I23" s="39" t="s">
        <v>33</v>
      </c>
      <c r="J23" s="38" t="str">
        <f aca="false">'контрол лист'!J22</f>
        <v> АЛТ клей РОСС RU.АЯ12.Д02542</v>
      </c>
    </row>
    <row r="24" s="36" customFormat="true" ht="48" hidden="false" customHeight="true" outlineLevel="0" collapsed="false">
      <c r="A24" s="38" t="s">
        <v>100</v>
      </c>
      <c r="B24" s="38" t="s">
        <v>101</v>
      </c>
      <c r="C24" s="38" t="s">
        <v>69</v>
      </c>
      <c r="D24" s="38" t="str">
        <f aca="false">'контрол лист'!D23</f>
        <v>КИУ</v>
      </c>
      <c r="E24" s="38" t="n">
        <v>0</v>
      </c>
      <c r="F24" s="39" t="s">
        <v>71</v>
      </c>
      <c r="G24" s="42" t="n">
        <v>3</v>
      </c>
      <c r="H24" s="39" t="n">
        <v>0</v>
      </c>
      <c r="I24" s="39" t="s">
        <v>33</v>
      </c>
      <c r="J24" s="38" t="str">
        <f aca="false">'контрол лист'!J23</f>
        <v> АЛТ клей РОСС RU.АЯ12.Д02542</v>
      </c>
    </row>
    <row r="25" s="36" customFormat="true" ht="24" hidden="false" customHeight="true" outlineLevel="0" collapsed="false">
      <c r="A25" s="38" t="s">
        <v>102</v>
      </c>
      <c r="B25" s="38" t="n">
        <v>27.28</v>
      </c>
      <c r="C25" s="38" t="s">
        <v>69</v>
      </c>
      <c r="D25" s="38" t="str">
        <f aca="false">'контрол лист'!D24</f>
        <v>КИУ</v>
      </c>
      <c r="E25" s="38" t="n">
        <v>0</v>
      </c>
      <c r="F25" s="39" t="s">
        <v>71</v>
      </c>
      <c r="G25" s="42" t="n">
        <v>2</v>
      </c>
      <c r="H25" s="39" t="n">
        <v>0</v>
      </c>
      <c r="I25" s="39" t="s">
        <v>33</v>
      </c>
      <c r="J25" s="38" t="str">
        <f aca="false">'контрол лист'!J24</f>
        <v> АЛТ клей РОСС RU.АЯ12.Д02542</v>
      </c>
    </row>
    <row r="26" s="36" customFormat="true" ht="36" hidden="false" customHeight="true" outlineLevel="0" collapsed="false">
      <c r="A26" s="38" t="s">
        <v>103</v>
      </c>
      <c r="B26" s="38" t="s">
        <v>104</v>
      </c>
      <c r="C26" s="38" t="s">
        <v>69</v>
      </c>
      <c r="D26" s="38" t="str">
        <f aca="false">'контрол лист'!D25</f>
        <v>КИУ</v>
      </c>
      <c r="E26" s="38" t="n">
        <v>0</v>
      </c>
      <c r="F26" s="39" t="s">
        <v>71</v>
      </c>
      <c r="G26" s="42" t="n">
        <v>4</v>
      </c>
      <c r="H26" s="39" t="n">
        <v>0</v>
      </c>
      <c r="I26" s="39" t="s">
        <v>33</v>
      </c>
      <c r="J26" s="38" t="str">
        <f aca="false">'контрол лист'!J25</f>
        <v> АЛТ клей РОСС RU.АЯ12.Д02542</v>
      </c>
    </row>
    <row r="27" s="36" customFormat="true" ht="24" hidden="false" customHeight="true" outlineLevel="0" collapsed="false">
      <c r="A27" s="38" t="s">
        <v>105</v>
      </c>
      <c r="B27" s="38" t="s">
        <v>106</v>
      </c>
      <c r="C27" s="38" t="s">
        <v>69</v>
      </c>
      <c r="D27" s="38" t="str">
        <f aca="false">'контрол лист'!D26</f>
        <v>КИУ</v>
      </c>
      <c r="E27" s="38" t="n">
        <v>0</v>
      </c>
      <c r="F27" s="39" t="s">
        <v>71</v>
      </c>
      <c r="G27" s="42" t="n">
        <v>3</v>
      </c>
      <c r="H27" s="39" t="n">
        <v>0</v>
      </c>
      <c r="I27" s="39" t="s">
        <v>33</v>
      </c>
      <c r="J27" s="38" t="str">
        <f aca="false">'контрол лист'!J26</f>
        <v> АЛТ клей РОСС RU.АЯ12.Д02542</v>
      </c>
    </row>
    <row r="28" s="36" customFormat="true" ht="12" hidden="false" customHeight="true" outlineLevel="0" collapsed="false">
      <c r="A28" s="38" t="s">
        <v>107</v>
      </c>
      <c r="B28" s="38" t="n">
        <v>10.9</v>
      </c>
      <c r="C28" s="38" t="s">
        <v>69</v>
      </c>
      <c r="D28" s="38" t="str">
        <f aca="false">'контрол лист'!D27</f>
        <v>КИУ</v>
      </c>
      <c r="E28" s="38" t="n">
        <v>0</v>
      </c>
      <c r="F28" s="39" t="s">
        <v>71</v>
      </c>
      <c r="G28" s="42" t="n">
        <v>2</v>
      </c>
      <c r="H28" s="39" t="n">
        <v>0</v>
      </c>
      <c r="I28" s="39" t="s">
        <v>33</v>
      </c>
      <c r="J28" s="38" t="str">
        <f aca="false">'контрол лист'!J27</f>
        <v> АЛТ клей РОСС RU.АЯ12.Д02542</v>
      </c>
    </row>
    <row r="29" s="36" customFormat="true" ht="24" hidden="false" customHeight="true" outlineLevel="0" collapsed="false">
      <c r="A29" s="38" t="s">
        <v>108</v>
      </c>
      <c r="B29" s="38" t="n">
        <v>114</v>
      </c>
      <c r="C29" s="38" t="s">
        <v>69</v>
      </c>
      <c r="D29" s="38" t="str">
        <f aca="false">'контрол лист'!D28</f>
        <v>КИУ</v>
      </c>
      <c r="E29" s="38" t="n">
        <v>0</v>
      </c>
      <c r="F29" s="39" t="s">
        <v>71</v>
      </c>
      <c r="G29" s="42" t="n">
        <v>1</v>
      </c>
      <c r="H29" s="39" t="n">
        <v>0</v>
      </c>
      <c r="I29" s="39" t="s">
        <v>33</v>
      </c>
      <c r="J29" s="38" t="str">
        <f aca="false">'контрол лист'!J28</f>
        <v> АЛТ клей РОСС RU.АЯ12.Д02542</v>
      </c>
    </row>
    <row r="30" s="36" customFormat="true" ht="24" hidden="false" customHeight="true" outlineLevel="0" collapsed="false">
      <c r="A30" s="38" t="s">
        <v>109</v>
      </c>
      <c r="B30" s="38" t="s">
        <v>110</v>
      </c>
      <c r="C30" s="38" t="s">
        <v>69</v>
      </c>
      <c r="D30" s="38" t="str">
        <f aca="false">'контрол лист'!D29</f>
        <v>КИУ</v>
      </c>
      <c r="E30" s="38" t="n">
        <v>0</v>
      </c>
      <c r="F30" s="39" t="s">
        <v>71</v>
      </c>
      <c r="G30" s="42" t="n">
        <v>4</v>
      </c>
      <c r="H30" s="39" t="n">
        <v>0</v>
      </c>
      <c r="I30" s="39" t="s">
        <v>33</v>
      </c>
      <c r="J30" s="38" t="str">
        <f aca="false">'контрол лист'!J29</f>
        <v> АЛТ клей РОСС RU.АЯ12.Д02542</v>
      </c>
    </row>
    <row r="31" s="36" customFormat="true" ht="24" hidden="false" customHeight="true" outlineLevel="0" collapsed="false">
      <c r="A31" s="38" t="s">
        <v>111</v>
      </c>
      <c r="B31" s="38" t="n">
        <v>112</v>
      </c>
      <c r="C31" s="38" t="s">
        <v>69</v>
      </c>
      <c r="D31" s="38" t="str">
        <f aca="false">'контрол лист'!D30</f>
        <v>КИУ</v>
      </c>
      <c r="E31" s="38" t="n">
        <v>0</v>
      </c>
      <c r="F31" s="39" t="s">
        <v>71</v>
      </c>
      <c r="G31" s="42" t="n">
        <v>1</v>
      </c>
      <c r="H31" s="39" t="n">
        <v>0</v>
      </c>
      <c r="I31" s="39" t="s">
        <v>33</v>
      </c>
      <c r="J31" s="38" t="str">
        <f aca="false">'контрол лист'!J30</f>
        <v> АЛТ клей РОСС RU.АЯ12.Д02542</v>
      </c>
    </row>
    <row r="32" s="36" customFormat="true" ht="24" hidden="false" customHeight="true" outlineLevel="0" collapsed="false">
      <c r="A32" s="38" t="s">
        <v>112</v>
      </c>
      <c r="B32" s="38" t="s">
        <v>113</v>
      </c>
      <c r="C32" s="38" t="s">
        <v>69</v>
      </c>
      <c r="D32" s="38" t="str">
        <f aca="false">'контрол лист'!D31</f>
        <v>КИУ</v>
      </c>
      <c r="E32" s="38" t="n">
        <v>0</v>
      </c>
      <c r="F32" s="39" t="s">
        <v>71</v>
      </c>
      <c r="G32" s="42" t="n">
        <v>0</v>
      </c>
      <c r="H32" s="39" t="n">
        <v>0</v>
      </c>
      <c r="I32" s="39" t="s">
        <v>33</v>
      </c>
      <c r="J32" s="38" t="str">
        <f aca="false">'контрол лист'!J31</f>
        <v> АЛТ клей РОСС RU.АЯ12.Д02542</v>
      </c>
    </row>
    <row r="33" s="36" customFormat="true" ht="36" hidden="false" customHeight="true" outlineLevel="0" collapsed="false">
      <c r="A33" s="38" t="s">
        <v>103</v>
      </c>
      <c r="B33" s="38" t="s">
        <v>114</v>
      </c>
      <c r="C33" s="38" t="s">
        <v>69</v>
      </c>
      <c r="D33" s="38" t="str">
        <f aca="false">'контрол лист'!D32</f>
        <v>КИУ</v>
      </c>
      <c r="E33" s="38" t="n">
        <v>0</v>
      </c>
      <c r="F33" s="39" t="s">
        <v>71</v>
      </c>
      <c r="G33" s="42" t="n">
        <v>3</v>
      </c>
      <c r="H33" s="39" t="n">
        <v>0</v>
      </c>
      <c r="I33" s="39" t="s">
        <v>33</v>
      </c>
      <c r="J33" s="38" t="str">
        <f aca="false">'контрол лист'!J32</f>
        <v> АЛТ клей РОСС RU.АЯ12.Д02542</v>
      </c>
    </row>
    <row r="34" s="36" customFormat="true" ht="24" hidden="false" customHeight="true" outlineLevel="0" collapsed="false">
      <c r="A34" s="38" t="s">
        <v>102</v>
      </c>
      <c r="B34" s="38" t="n">
        <v>51.52</v>
      </c>
      <c r="C34" s="38" t="s">
        <v>69</v>
      </c>
      <c r="D34" s="38" t="str">
        <f aca="false">'контрол лист'!D33</f>
        <v>КИУ</v>
      </c>
      <c r="E34" s="38" t="n">
        <v>0</v>
      </c>
      <c r="F34" s="39" t="s">
        <v>71</v>
      </c>
      <c r="G34" s="42" t="n">
        <v>2</v>
      </c>
      <c r="H34" s="39" t="n">
        <v>0</v>
      </c>
      <c r="I34" s="39" t="s">
        <v>33</v>
      </c>
      <c r="J34" s="38" t="str">
        <f aca="false">'контрол лист'!J33</f>
        <v> АЛТ клей РОСС RU.АЯ12.Д02542</v>
      </c>
    </row>
    <row r="35" s="36" customFormat="true" ht="36" hidden="false" customHeight="true" outlineLevel="0" collapsed="false">
      <c r="A35" s="38" t="s">
        <v>115</v>
      </c>
      <c r="B35" s="38" t="s">
        <v>116</v>
      </c>
      <c r="C35" s="38" t="s">
        <v>69</v>
      </c>
      <c r="D35" s="38" t="str">
        <f aca="false">'контрол лист'!D34</f>
        <v>КИУ</v>
      </c>
      <c r="E35" s="38" t="n">
        <v>0</v>
      </c>
      <c r="F35" s="39" t="s">
        <v>71</v>
      </c>
      <c r="G35" s="42" t="n">
        <v>5</v>
      </c>
      <c r="H35" s="39" t="n">
        <v>0</v>
      </c>
      <c r="I35" s="39" t="s">
        <v>33</v>
      </c>
      <c r="J35" s="38" t="str">
        <f aca="false">'контрол лист'!J34</f>
        <v> АЛТ клей РОСС RU.АЯ12.Д02542</v>
      </c>
    </row>
    <row r="36" s="36" customFormat="true" ht="24" hidden="false" customHeight="true" outlineLevel="0" collapsed="false">
      <c r="A36" s="38" t="s">
        <v>117</v>
      </c>
      <c r="B36" s="38" t="s">
        <v>118</v>
      </c>
      <c r="C36" s="38" t="s">
        <v>69</v>
      </c>
      <c r="D36" s="38" t="str">
        <f aca="false">'контрол лист'!D35</f>
        <v>КИУ</v>
      </c>
      <c r="E36" s="38" t="n">
        <v>0</v>
      </c>
      <c r="F36" s="39" t="s">
        <v>71</v>
      </c>
      <c r="G36" s="42" t="n">
        <v>3</v>
      </c>
      <c r="H36" s="39" t="n">
        <v>0</v>
      </c>
      <c r="I36" s="39" t="s">
        <v>33</v>
      </c>
      <c r="J36" s="38" t="str">
        <f aca="false">'контрол лист'!J35</f>
        <v> АЛТ клей РОСС RU.АЯ12.Д02542</v>
      </c>
    </row>
    <row r="37" s="36" customFormat="true" ht="24" hidden="false" customHeight="true" outlineLevel="0" collapsed="false">
      <c r="A37" s="38" t="s">
        <v>119</v>
      </c>
      <c r="B37" s="38" t="s">
        <v>120</v>
      </c>
      <c r="C37" s="38" t="s">
        <v>69</v>
      </c>
      <c r="D37" s="38" t="str">
        <f aca="false">'контрол лист'!D36</f>
        <v>КИУ</v>
      </c>
      <c r="E37" s="38" t="n">
        <v>0</v>
      </c>
      <c r="F37" s="39" t="s">
        <v>71</v>
      </c>
      <c r="G37" s="42" t="n">
        <v>4</v>
      </c>
      <c r="H37" s="39" t="n">
        <v>0</v>
      </c>
      <c r="I37" s="39" t="s">
        <v>33</v>
      </c>
      <c r="J37" s="38" t="str">
        <f aca="false">'контрол лист'!J36</f>
        <v> АЛТ клей РОСС RU.АЯ12.Д02542</v>
      </c>
    </row>
    <row r="38" s="36" customFormat="true" ht="24" hidden="false" customHeight="true" outlineLevel="0" collapsed="false">
      <c r="A38" s="38" t="s">
        <v>121</v>
      </c>
      <c r="B38" s="38" t="s">
        <v>122</v>
      </c>
      <c r="C38" s="38" t="s">
        <v>69</v>
      </c>
      <c r="D38" s="38" t="str">
        <f aca="false">'контрол лист'!D37</f>
        <v>КИУ</v>
      </c>
      <c r="E38" s="38" t="n">
        <v>0</v>
      </c>
      <c r="F38" s="39" t="s">
        <v>71</v>
      </c>
      <c r="G38" s="42" t="n">
        <v>3</v>
      </c>
      <c r="H38" s="39" t="n">
        <v>0</v>
      </c>
      <c r="I38" s="39" t="s">
        <v>33</v>
      </c>
      <c r="J38" s="38" t="str">
        <f aca="false">'контрол лист'!J37</f>
        <v> АЛТ клей РОСС RU.АЯ12.Д02542</v>
      </c>
    </row>
    <row r="39" s="36" customFormat="true" ht="36" hidden="false" customHeight="true" outlineLevel="0" collapsed="false">
      <c r="A39" s="38" t="s">
        <v>123</v>
      </c>
      <c r="B39" s="38" t="n">
        <v>69</v>
      </c>
      <c r="C39" s="38" t="s">
        <v>69</v>
      </c>
      <c r="D39" s="38" t="str">
        <f aca="false">'контрол лист'!D38</f>
        <v>КИУ</v>
      </c>
      <c r="E39" s="38" t="n">
        <v>0</v>
      </c>
      <c r="F39" s="39" t="s">
        <v>71</v>
      </c>
      <c r="G39" s="42" t="n">
        <v>1</v>
      </c>
      <c r="H39" s="39" t="n">
        <v>0</v>
      </c>
      <c r="I39" s="39" t="s">
        <v>33</v>
      </c>
      <c r="J39" s="38" t="str">
        <f aca="false">'контрол лист'!J38</f>
        <v> АЛТ клей РОСС RU.АЯ12.Д02542</v>
      </c>
    </row>
    <row r="40" s="36" customFormat="true" ht="12" hidden="false" customHeight="true" outlineLevel="0" collapsed="false">
      <c r="A40" s="38" t="s">
        <v>124</v>
      </c>
      <c r="B40" s="38" t="n">
        <v>80</v>
      </c>
      <c r="C40" s="38" t="s">
        <v>69</v>
      </c>
      <c r="D40" s="38" t="str">
        <f aca="false">'контрол лист'!D39</f>
        <v>КИУ</v>
      </c>
      <c r="E40" s="38" t="n">
        <v>0</v>
      </c>
      <c r="F40" s="39" t="s">
        <v>71</v>
      </c>
      <c r="G40" s="42" t="n">
        <v>1</v>
      </c>
      <c r="H40" s="39" t="n">
        <v>0</v>
      </c>
      <c r="I40" s="39" t="s">
        <v>33</v>
      </c>
      <c r="J40" s="38" t="str">
        <f aca="false">'контрол лист'!J39</f>
        <v> АЛТ клей РОСС RU.АЯ12.Д02542</v>
      </c>
    </row>
    <row r="41" s="36" customFormat="true" ht="12" hidden="false" customHeight="true" outlineLevel="0" collapsed="false">
      <c r="A41" s="38" t="s">
        <v>125</v>
      </c>
      <c r="B41" s="38" t="n">
        <v>74.75</v>
      </c>
      <c r="C41" s="38" t="s">
        <v>69</v>
      </c>
      <c r="D41" s="38" t="str">
        <f aca="false">'контрол лист'!D40</f>
        <v>КИУ</v>
      </c>
      <c r="E41" s="38" t="n">
        <v>0</v>
      </c>
      <c r="F41" s="39" t="s">
        <v>71</v>
      </c>
      <c r="G41" s="42" t="n">
        <v>2</v>
      </c>
      <c r="H41" s="39" t="n">
        <v>0</v>
      </c>
      <c r="I41" s="39" t="s">
        <v>33</v>
      </c>
      <c r="J41" s="38" t="str">
        <f aca="false">'контрол лист'!J40</f>
        <v> АЛТ клей РОСС RU.АЯ12.Д02542</v>
      </c>
    </row>
    <row r="42" s="36" customFormat="true" ht="36" hidden="false" customHeight="true" outlineLevel="0" collapsed="false">
      <c r="A42" s="38" t="s">
        <v>126</v>
      </c>
      <c r="B42" s="38" t="s">
        <v>127</v>
      </c>
      <c r="C42" s="38" t="s">
        <v>69</v>
      </c>
      <c r="D42" s="38" t="str">
        <f aca="false">'контрол лист'!D41</f>
        <v>КИУ</v>
      </c>
      <c r="E42" s="38" t="n">
        <v>0</v>
      </c>
      <c r="F42" s="39" t="s">
        <v>71</v>
      </c>
      <c r="G42" s="42" t="n">
        <v>11</v>
      </c>
      <c r="H42" s="39" t="n">
        <v>0</v>
      </c>
      <c r="I42" s="39" t="s">
        <v>33</v>
      </c>
      <c r="J42" s="38" t="str">
        <f aca="false">'контрол лист'!J41</f>
        <v> АЛТ клей РОСС RU.АЯ12.Д02542</v>
      </c>
    </row>
    <row r="43" s="36" customFormat="true" ht="24" hidden="false" customHeight="true" outlineLevel="0" collapsed="false">
      <c r="A43" s="38" t="s">
        <v>128</v>
      </c>
      <c r="B43" s="38" t="n">
        <v>96.97</v>
      </c>
      <c r="C43" s="38" t="s">
        <v>69</v>
      </c>
      <c r="D43" s="38" t="str">
        <f aca="false">'контрол лист'!D42</f>
        <v>КИУ</v>
      </c>
      <c r="E43" s="38" t="n">
        <v>0</v>
      </c>
      <c r="F43" s="39" t="s">
        <v>71</v>
      </c>
      <c r="G43" s="42" t="n">
        <v>2</v>
      </c>
      <c r="H43" s="39" t="n">
        <v>0</v>
      </c>
      <c r="I43" s="39" t="s">
        <v>33</v>
      </c>
      <c r="J43" s="38" t="str">
        <f aca="false">'контрол лист'!J42</f>
        <v> АЛТ клей РОСС RU.АЯ12.Д02542</v>
      </c>
    </row>
    <row r="44" s="36" customFormat="true" ht="24" hidden="false" customHeight="true" outlineLevel="0" collapsed="false">
      <c r="A44" s="38" t="s">
        <v>129</v>
      </c>
      <c r="B44" s="38" t="s">
        <v>130</v>
      </c>
      <c r="C44" s="38" t="s">
        <v>69</v>
      </c>
      <c r="D44" s="38" t="str">
        <f aca="false">'контрол лист'!D43</f>
        <v>КИУ</v>
      </c>
      <c r="E44" s="38" t="n">
        <v>0</v>
      </c>
      <c r="F44" s="39" t="s">
        <v>71</v>
      </c>
      <c r="G44" s="42" t="n">
        <v>3</v>
      </c>
      <c r="H44" s="39" t="n">
        <v>0</v>
      </c>
      <c r="I44" s="39" t="s">
        <v>33</v>
      </c>
      <c r="J44" s="38" t="str">
        <f aca="false">'контрол лист'!J43</f>
        <v> АЛТ клей РОСС RU.АЯ12.Д02542</v>
      </c>
    </row>
    <row r="45" s="36" customFormat="true" ht="24" hidden="false" customHeight="true" outlineLevel="0" collapsed="false">
      <c r="A45" s="38" t="s">
        <v>131</v>
      </c>
      <c r="B45" s="38" t="s">
        <v>132</v>
      </c>
      <c r="C45" s="38" t="s">
        <v>69</v>
      </c>
      <c r="D45" s="38" t="str">
        <f aca="false">'контрол лист'!D44</f>
        <v>КИУ</v>
      </c>
      <c r="E45" s="38" t="n">
        <v>0</v>
      </c>
      <c r="F45" s="39" t="s">
        <v>71</v>
      </c>
      <c r="G45" s="42" t="n">
        <v>4</v>
      </c>
      <c r="H45" s="39" t="n">
        <v>0</v>
      </c>
      <c r="I45" s="39" t="s">
        <v>33</v>
      </c>
      <c r="J45" s="38" t="str">
        <f aca="false">'контрол лист'!J44</f>
        <v> АЛТ клей РОСС RU.АЯ12.Д02542</v>
      </c>
    </row>
    <row r="46" s="36" customFormat="true" ht="36" hidden="false" customHeight="true" outlineLevel="0" collapsed="false">
      <c r="A46" s="38" t="s">
        <v>133</v>
      </c>
      <c r="B46" s="38" t="s">
        <v>134</v>
      </c>
      <c r="C46" s="38" t="s">
        <v>135</v>
      </c>
      <c r="D46" s="38" t="str">
        <f aca="false">'контрол лист'!D45</f>
        <v>КИУ</v>
      </c>
      <c r="E46" s="38" t="n">
        <v>0</v>
      </c>
      <c r="F46" s="39" t="s">
        <v>71</v>
      </c>
      <c r="G46" s="38" t="n">
        <v>8</v>
      </c>
      <c r="H46" s="39" t="n">
        <v>0</v>
      </c>
      <c r="I46" s="39" t="s">
        <v>33</v>
      </c>
      <c r="J46" s="38" t="s">
        <v>136</v>
      </c>
    </row>
    <row r="47" s="36" customFormat="true" ht="24" hidden="false" customHeight="true" outlineLevel="0" collapsed="false">
      <c r="A47" s="38" t="s">
        <v>137</v>
      </c>
      <c r="B47" s="38" t="s">
        <v>138</v>
      </c>
      <c r="C47" s="38" t="s">
        <v>135</v>
      </c>
      <c r="D47" s="38" t="str">
        <f aca="false">'контрол лист'!D46</f>
        <v>КИУ</v>
      </c>
      <c r="E47" s="38" t="n">
        <v>0</v>
      </c>
      <c r="F47" s="39" t="s">
        <v>71</v>
      </c>
      <c r="G47" s="38" t="n">
        <v>10</v>
      </c>
      <c r="H47" s="39" t="n">
        <v>0</v>
      </c>
      <c r="I47" s="39" t="s">
        <v>33</v>
      </c>
      <c r="J47" s="38" t="str">
        <f aca="false">'контрол лист'!J46</f>
        <v>Бродифакум 0,005% РОСС RU Д-RU.АД37.В.11289/19</v>
      </c>
    </row>
    <row r="48" s="36" customFormat="true" ht="24" hidden="false" customHeight="true" outlineLevel="0" collapsed="false">
      <c r="A48" s="38" t="s">
        <v>139</v>
      </c>
      <c r="B48" s="38" t="s">
        <v>140</v>
      </c>
      <c r="C48" s="38" t="s">
        <v>135</v>
      </c>
      <c r="D48" s="38" t="str">
        <f aca="false">'контрол лист'!D47</f>
        <v>КИУ</v>
      </c>
      <c r="E48" s="38" t="n">
        <v>0</v>
      </c>
      <c r="F48" s="39" t="s">
        <v>71</v>
      </c>
      <c r="G48" s="38" t="n">
        <v>8</v>
      </c>
      <c r="H48" s="39" t="n">
        <v>0</v>
      </c>
      <c r="I48" s="39" t="s">
        <v>33</v>
      </c>
      <c r="J48" s="38" t="str">
        <f aca="false">'контрол лист'!J47</f>
        <v>Бродифакум 0,005% РОСС RU Д-RU.АД37.В.11289/19</v>
      </c>
    </row>
    <row r="49" s="36" customFormat="true" ht="24" hidden="false" customHeight="true" outlineLevel="0" collapsed="false">
      <c r="A49" s="38" t="s">
        <v>141</v>
      </c>
      <c r="B49" s="38" t="s">
        <v>142</v>
      </c>
      <c r="C49" s="38" t="s">
        <v>135</v>
      </c>
      <c r="D49" s="38" t="str">
        <f aca="false">'контрол лист'!D48</f>
        <v>КИУ</v>
      </c>
      <c r="E49" s="38" t="n">
        <v>0</v>
      </c>
      <c r="F49" s="39" t="s">
        <v>71</v>
      </c>
      <c r="G49" s="38" t="n">
        <v>8</v>
      </c>
      <c r="H49" s="39" t="n">
        <v>0</v>
      </c>
      <c r="I49" s="39" t="s">
        <v>33</v>
      </c>
      <c r="J49" s="38" t="str">
        <f aca="false">'контрол лист'!J48</f>
        <v>Бродифакум 0,005% РОСС RU Д-RU.АД37.В.11289/19</v>
      </c>
    </row>
    <row r="50" s="36" customFormat="true" ht="24" hidden="false" customHeight="true" outlineLevel="0" collapsed="false">
      <c r="A50" s="38" t="s">
        <v>143</v>
      </c>
      <c r="B50" s="38" t="s">
        <v>144</v>
      </c>
      <c r="C50" s="38" t="s">
        <v>135</v>
      </c>
      <c r="D50" s="38" t="str">
        <f aca="false">'контрол лист'!D49</f>
        <v>КИУ</v>
      </c>
      <c r="E50" s="38" t="n">
        <v>0</v>
      </c>
      <c r="F50" s="39" t="s">
        <v>71</v>
      </c>
      <c r="G50" s="38" t="n">
        <v>8</v>
      </c>
      <c r="H50" s="39" t="n">
        <v>0</v>
      </c>
      <c r="I50" s="39" t="s">
        <v>33</v>
      </c>
      <c r="J50" s="38" t="str">
        <f aca="false">'контрол лист'!J49</f>
        <v>Бродифакум 0,005% РОСС RU Д-RU.АД37.В.11289/19</v>
      </c>
    </row>
    <row r="51" s="36" customFormat="true" ht="24" hidden="false" customHeight="true" outlineLevel="0" collapsed="false">
      <c r="A51" s="38" t="s">
        <v>145</v>
      </c>
      <c r="B51" s="38" t="s">
        <v>146</v>
      </c>
      <c r="C51" s="38" t="s">
        <v>135</v>
      </c>
      <c r="D51" s="38" t="str">
        <f aca="false">'контрол лист'!D50</f>
        <v>КИУ</v>
      </c>
      <c r="E51" s="38" t="n">
        <v>0</v>
      </c>
      <c r="F51" s="39" t="s">
        <v>147</v>
      </c>
      <c r="G51" s="38" t="n">
        <v>5</v>
      </c>
      <c r="H51" s="39" t="n">
        <v>0</v>
      </c>
      <c r="I51" s="39" t="s">
        <v>33</v>
      </c>
      <c r="J51" s="38" t="str">
        <f aca="false">'контрол лист'!J50</f>
        <v>Бродифакум 0,005% РОСС RU Д-RU.АД37.В.11289/19</v>
      </c>
    </row>
    <row r="52" s="36" customFormat="true" ht="36" hidden="false" customHeight="true" outlineLevel="0" collapsed="false">
      <c r="A52" s="38" t="s">
        <v>148</v>
      </c>
      <c r="B52" s="38" t="s">
        <v>149</v>
      </c>
      <c r="C52" s="38" t="s">
        <v>135</v>
      </c>
      <c r="D52" s="38" t="str">
        <f aca="false">'контрол лист'!D51</f>
        <v>КИУ</v>
      </c>
      <c r="E52" s="38" t="n">
        <v>0</v>
      </c>
      <c r="F52" s="39" t="s">
        <v>147</v>
      </c>
      <c r="G52" s="38" t="n">
        <v>11</v>
      </c>
      <c r="H52" s="39" t="n">
        <v>0</v>
      </c>
      <c r="I52" s="39" t="s">
        <v>33</v>
      </c>
      <c r="J52" s="38" t="str">
        <f aca="false">'контрол лист'!J51</f>
        <v>Бродифакум 0,005% РОСС RU Д-RU.АД37.В.11289/19</v>
      </c>
    </row>
    <row r="53" s="36" customFormat="true" ht="24" hidden="false" customHeight="true" outlineLevel="0" collapsed="false">
      <c r="A53" s="38" t="s">
        <v>150</v>
      </c>
      <c r="B53" s="38" t="s">
        <v>151</v>
      </c>
      <c r="C53" s="38" t="s">
        <v>135</v>
      </c>
      <c r="D53" s="38" t="str">
        <f aca="false">'контрол лист'!D52</f>
        <v>КИУ</v>
      </c>
      <c r="E53" s="38" t="n">
        <v>0</v>
      </c>
      <c r="F53" s="39" t="s">
        <v>152</v>
      </c>
      <c r="G53" s="38" t="n">
        <v>6</v>
      </c>
      <c r="H53" s="39" t="n">
        <v>0</v>
      </c>
      <c r="I53" s="39" t="s">
        <v>33</v>
      </c>
      <c r="J53" s="38" t="str">
        <f aca="false">'контрол лист'!J52</f>
        <v>Бродифакум 0,005% РОСС RU Д-RU.АД37.В.11289/19</v>
      </c>
    </row>
    <row r="54" s="36" customFormat="true" ht="24" hidden="false" customHeight="true" outlineLevel="0" collapsed="false">
      <c r="A54" s="38" t="s">
        <v>153</v>
      </c>
      <c r="B54" s="38" t="s">
        <v>154</v>
      </c>
      <c r="C54" s="38" t="s">
        <v>135</v>
      </c>
      <c r="D54" s="38" t="str">
        <f aca="false">'контрол лист'!D53</f>
        <v>КИУ</v>
      </c>
      <c r="E54" s="38" t="n">
        <v>0</v>
      </c>
      <c r="F54" s="39" t="s">
        <v>152</v>
      </c>
      <c r="G54" s="38" t="n">
        <v>6</v>
      </c>
      <c r="H54" s="39" t="n">
        <v>0</v>
      </c>
      <c r="I54" s="39" t="s">
        <v>33</v>
      </c>
      <c r="J54" s="38" t="str">
        <f aca="false">'контрол лист'!J53</f>
        <v>Бродифакум 0,005% РОСС RU Д-RU.АД37.В.11289/19</v>
      </c>
    </row>
    <row r="55" s="36" customFormat="true" ht="84" hidden="false" customHeight="true" outlineLevel="0" collapsed="false">
      <c r="A55" s="38" t="s">
        <v>155</v>
      </c>
      <c r="B55" s="38" t="s">
        <v>156</v>
      </c>
      <c r="C55" s="38" t="s">
        <v>135</v>
      </c>
      <c r="D55" s="38" t="str">
        <f aca="false">'контрол лист'!D54</f>
        <v>КИУ</v>
      </c>
      <c r="E55" s="38" t="n">
        <v>0</v>
      </c>
      <c r="F55" s="39" t="s">
        <v>157</v>
      </c>
      <c r="G55" s="38" t="n">
        <v>26</v>
      </c>
      <c r="H55" s="39" t="n">
        <v>0</v>
      </c>
      <c r="I55" s="39" t="s">
        <v>33</v>
      </c>
      <c r="J55" s="38" t="str">
        <f aca="false">'контрол лист'!J54</f>
        <v>Бродифакум 0,005% РОСС RU Д-RU.АД37.В.11289/19</v>
      </c>
    </row>
    <row r="56" s="36" customFormat="true" ht="120" hidden="false" customHeight="true" outlineLevel="0" collapsed="false">
      <c r="A56" s="38" t="s">
        <v>158</v>
      </c>
      <c r="B56" s="38" t="s">
        <v>159</v>
      </c>
      <c r="C56" s="38" t="s">
        <v>135</v>
      </c>
      <c r="D56" s="38" t="str">
        <f aca="false">'контрол лист'!D55</f>
        <v>КИУ</v>
      </c>
      <c r="E56" s="38" t="s">
        <v>91</v>
      </c>
      <c r="F56" s="39" t="s">
        <v>157</v>
      </c>
      <c r="G56" s="38" t="n">
        <v>31</v>
      </c>
      <c r="H56" s="39" t="n">
        <v>0</v>
      </c>
      <c r="I56" s="39" t="s">
        <v>33</v>
      </c>
      <c r="J56" s="38" t="str">
        <f aca="false">'контрол лист'!J55</f>
        <v>Бродифакум 0,005% РОСС RU Д-RU.АД37.В.11289/19</v>
      </c>
    </row>
    <row r="57" s="36" customFormat="true" ht="48" hidden="false" customHeight="true" outlineLevel="0" collapsed="false">
      <c r="A57" s="38" t="s">
        <v>160</v>
      </c>
      <c r="B57" s="38" t="s">
        <v>161</v>
      </c>
      <c r="C57" s="38" t="s">
        <v>135</v>
      </c>
      <c r="D57" s="38" t="str">
        <f aca="false">'контрол лист'!D56</f>
        <v>КИУ</v>
      </c>
      <c r="E57" s="38" t="s">
        <v>91</v>
      </c>
      <c r="F57" s="39" t="s">
        <v>152</v>
      </c>
      <c r="G57" s="38" t="n">
        <v>13</v>
      </c>
      <c r="H57" s="39" t="n">
        <v>0</v>
      </c>
      <c r="I57" s="39" t="s">
        <v>33</v>
      </c>
      <c r="J57" s="38" t="str">
        <f aca="false">'контрол лист'!J56</f>
        <v>Бродифакум 0,005% РОСС RU Д-RU.АД37.В.11289/19</v>
      </c>
    </row>
    <row r="58" s="36" customFormat="true" ht="48" hidden="false" customHeight="true" outlineLevel="0" collapsed="false">
      <c r="A58" s="38" t="s">
        <v>162</v>
      </c>
      <c r="B58" s="38" t="s">
        <v>163</v>
      </c>
      <c r="C58" s="38" t="s">
        <v>135</v>
      </c>
      <c r="D58" s="38" t="str">
        <f aca="false">'контрол лист'!D57</f>
        <v>КИУ</v>
      </c>
      <c r="E58" s="38" t="n">
        <v>0</v>
      </c>
      <c r="F58" s="39" t="s">
        <v>152</v>
      </c>
      <c r="G58" s="38" t="n">
        <v>16</v>
      </c>
      <c r="H58" s="39" t="n">
        <v>0</v>
      </c>
      <c r="I58" s="39" t="s">
        <v>33</v>
      </c>
      <c r="J58" s="38" t="str">
        <f aca="false">'контрол лист'!J57</f>
        <v>Бродифакум 0,005% РОСС RU Д-RU.АД37.В.11289/19</v>
      </c>
    </row>
    <row r="59" s="36" customFormat="true" ht="24" hidden="false" customHeight="true" outlineLevel="0" collapsed="false">
      <c r="A59" s="43" t="s">
        <v>164</v>
      </c>
      <c r="B59" s="38" t="n">
        <f aca="false">SUM('контрол лист'!G7:G45)</f>
        <v>112</v>
      </c>
    </row>
    <row r="60" s="36" customFormat="true" ht="24" hidden="false" customHeight="true" outlineLevel="0" collapsed="false">
      <c r="A60" s="43" t="s">
        <v>165</v>
      </c>
      <c r="B60" s="38" t="n">
        <f aca="false">SUM('контрол лист'!G46:G58)</f>
        <v>156</v>
      </c>
    </row>
    <row r="61" s="36" customFormat="true" ht="38.25" hidden="false" customHeight="true" outlineLevel="0" collapsed="false">
      <c r="A61" s="43" t="s">
        <v>166</v>
      </c>
      <c r="B61" s="38" t="n">
        <f aca="false">'контрол лист'!B59+'контрол лист'!B60</f>
        <v>268</v>
      </c>
    </row>
    <row r="62" s="36" customFormat="true" ht="39" hidden="false" customHeight="true" outlineLevel="0" collapsed="false">
      <c r="A62" s="32" t="s">
        <v>167</v>
      </c>
      <c r="B62" s="32"/>
      <c r="C62" s="32"/>
      <c r="D62" s="32"/>
      <c r="E62" s="32"/>
      <c r="F62" s="32"/>
      <c r="G62" s="32"/>
      <c r="H62" s="32"/>
      <c r="I62" s="32"/>
      <c r="J62" s="32"/>
    </row>
    <row r="63" s="36" customFormat="true" ht="72" hidden="false" customHeight="true" outlineLevel="0" collapsed="false">
      <c r="A63" s="32" t="s">
        <v>168</v>
      </c>
      <c r="B63" s="32"/>
      <c r="C63" s="32"/>
      <c r="D63" s="32"/>
      <c r="E63" s="32"/>
      <c r="F63" s="32"/>
      <c r="G63" s="32"/>
      <c r="H63" s="32"/>
      <c r="I63" s="32"/>
      <c r="J63" s="32"/>
    </row>
    <row r="64" s="45" customFormat="true" ht="24" hidden="false" customHeight="true" outlineLevel="0" collapsed="false">
      <c r="A64" s="44" t="s">
        <v>169</v>
      </c>
      <c r="B64" s="45" t="s">
        <v>170</v>
      </c>
      <c r="G64" s="44" t="s">
        <v>171</v>
      </c>
      <c r="H64" s="44"/>
      <c r="I64" s="44" t="s">
        <v>172</v>
      </c>
      <c r="J64" s="46"/>
      <c r="K64" s="47"/>
      <c r="L64" s="47"/>
      <c r="M64" s="47"/>
      <c r="N64" s="47"/>
      <c r="O64" s="47"/>
      <c r="P64" s="44" t="s">
        <v>173</v>
      </c>
      <c r="Q64" s="44"/>
      <c r="R64" s="44" t="s">
        <v>172</v>
      </c>
      <c r="S64" s="44" t="s">
        <v>169</v>
      </c>
      <c r="T64" s="45" t="s">
        <v>170</v>
      </c>
      <c r="Y64" s="44" t="s">
        <v>173</v>
      </c>
      <c r="Z64" s="44"/>
      <c r="AA64" s="44" t="s">
        <v>172</v>
      </c>
      <c r="AB64" s="44" t="s">
        <v>169</v>
      </c>
      <c r="AC64" s="45" t="s">
        <v>170</v>
      </c>
      <c r="AH64" s="44" t="s">
        <v>173</v>
      </c>
      <c r="AI64" s="44"/>
      <c r="AJ64" s="44" t="s">
        <v>172</v>
      </c>
      <c r="AK64" s="44" t="s">
        <v>169</v>
      </c>
      <c r="AL64" s="45" t="s">
        <v>170</v>
      </c>
      <c r="AQ64" s="44" t="s">
        <v>173</v>
      </c>
      <c r="AR64" s="44"/>
      <c r="AS64" s="44" t="s">
        <v>172</v>
      </c>
      <c r="AT64" s="44" t="s">
        <v>169</v>
      </c>
      <c r="AU64" s="45" t="s">
        <v>170</v>
      </c>
      <c r="AZ64" s="44" t="s">
        <v>173</v>
      </c>
      <c r="BA64" s="44"/>
      <c r="BB64" s="44" t="s">
        <v>172</v>
      </c>
      <c r="BC64" s="44" t="s">
        <v>169</v>
      </c>
      <c r="BD64" s="45" t="s">
        <v>170</v>
      </c>
      <c r="BI64" s="44" t="s">
        <v>173</v>
      </c>
      <c r="BJ64" s="44"/>
      <c r="BK64" s="44" t="s">
        <v>172</v>
      </c>
      <c r="BL64" s="44" t="s">
        <v>169</v>
      </c>
      <c r="BM64" s="45" t="s">
        <v>170</v>
      </c>
      <c r="BR64" s="44" t="s">
        <v>173</v>
      </c>
      <c r="BS64" s="44"/>
      <c r="BT64" s="44" t="s">
        <v>172</v>
      </c>
      <c r="BU64" s="44" t="s">
        <v>169</v>
      </c>
      <c r="BV64" s="45" t="s">
        <v>170</v>
      </c>
      <c r="CA64" s="44" t="s">
        <v>173</v>
      </c>
      <c r="CB64" s="44"/>
      <c r="CC64" s="44" t="s">
        <v>172</v>
      </c>
      <c r="CD64" s="44" t="s">
        <v>169</v>
      </c>
      <c r="CE64" s="45" t="s">
        <v>170</v>
      </c>
      <c r="CJ64" s="44" t="s">
        <v>173</v>
      </c>
      <c r="CK64" s="44"/>
      <c r="CL64" s="44" t="s">
        <v>172</v>
      </c>
      <c r="CM64" s="44" t="s">
        <v>169</v>
      </c>
      <c r="CN64" s="45" t="s">
        <v>170</v>
      </c>
      <c r="CS64" s="44" t="s">
        <v>173</v>
      </c>
      <c r="CT64" s="44"/>
      <c r="CU64" s="44" t="s">
        <v>172</v>
      </c>
      <c r="CV64" s="44" t="s">
        <v>169</v>
      </c>
      <c r="CW64" s="45" t="s">
        <v>170</v>
      </c>
      <c r="DB64" s="44" t="s">
        <v>173</v>
      </c>
      <c r="DC64" s="44"/>
      <c r="DD64" s="44" t="s">
        <v>172</v>
      </c>
      <c r="DE64" s="44" t="s">
        <v>169</v>
      </c>
      <c r="DF64" s="45" t="s">
        <v>170</v>
      </c>
      <c r="DK64" s="44" t="s">
        <v>173</v>
      </c>
      <c r="DL64" s="44"/>
      <c r="DM64" s="44" t="s">
        <v>172</v>
      </c>
      <c r="DN64" s="44" t="s">
        <v>169</v>
      </c>
      <c r="DO64" s="45" t="s">
        <v>170</v>
      </c>
      <c r="DT64" s="44" t="s">
        <v>173</v>
      </c>
      <c r="DU64" s="44"/>
      <c r="DV64" s="44" t="s">
        <v>172</v>
      </c>
      <c r="DW64" s="44" t="s">
        <v>169</v>
      </c>
      <c r="DX64" s="45" t="s">
        <v>170</v>
      </c>
      <c r="EC64" s="44" t="s">
        <v>173</v>
      </c>
      <c r="ED64" s="44"/>
      <c r="EE64" s="44" t="s">
        <v>172</v>
      </c>
      <c r="EF64" s="44" t="s">
        <v>169</v>
      </c>
      <c r="EG64" s="45" t="s">
        <v>170</v>
      </c>
      <c r="EL64" s="44" t="s">
        <v>173</v>
      </c>
      <c r="EM64" s="44"/>
      <c r="EN64" s="44" t="s">
        <v>172</v>
      </c>
      <c r="EO64" s="44" t="s">
        <v>169</v>
      </c>
      <c r="EP64" s="45" t="s">
        <v>170</v>
      </c>
      <c r="EU64" s="44" t="s">
        <v>173</v>
      </c>
      <c r="EV64" s="44"/>
      <c r="EW64" s="44" t="s">
        <v>172</v>
      </c>
      <c r="EX64" s="44" t="s">
        <v>169</v>
      </c>
      <c r="EY64" s="45" t="s">
        <v>170</v>
      </c>
      <c r="FD64" s="44" t="s">
        <v>173</v>
      </c>
      <c r="FE64" s="44"/>
      <c r="FF64" s="44" t="s">
        <v>172</v>
      </c>
      <c r="FG64" s="44" t="s">
        <v>169</v>
      </c>
      <c r="FH64" s="45" t="s">
        <v>170</v>
      </c>
      <c r="FM64" s="44" t="s">
        <v>173</v>
      </c>
      <c r="FN64" s="44"/>
      <c r="FO64" s="44" t="s">
        <v>172</v>
      </c>
      <c r="FP64" s="44" t="s">
        <v>169</v>
      </c>
      <c r="FQ64" s="45" t="s">
        <v>170</v>
      </c>
      <c r="FV64" s="44" t="s">
        <v>173</v>
      </c>
      <c r="FW64" s="44"/>
      <c r="FX64" s="44" t="s">
        <v>172</v>
      </c>
      <c r="FY64" s="44" t="s">
        <v>169</v>
      </c>
      <c r="FZ64" s="45" t="s">
        <v>170</v>
      </c>
      <c r="GE64" s="44" t="s">
        <v>173</v>
      </c>
      <c r="GF64" s="44"/>
      <c r="GG64" s="44" t="s">
        <v>172</v>
      </c>
      <c r="GH64" s="44" t="s">
        <v>169</v>
      </c>
      <c r="GI64" s="45" t="s">
        <v>170</v>
      </c>
      <c r="GN64" s="44" t="s">
        <v>173</v>
      </c>
      <c r="GO64" s="44"/>
      <c r="GP64" s="44" t="s">
        <v>172</v>
      </c>
      <c r="GQ64" s="44" t="s">
        <v>169</v>
      </c>
      <c r="GR64" s="45" t="s">
        <v>170</v>
      </c>
      <c r="GW64" s="44" t="s">
        <v>173</v>
      </c>
      <c r="GX64" s="44"/>
      <c r="GY64" s="44" t="s">
        <v>172</v>
      </c>
      <c r="GZ64" s="44" t="s">
        <v>169</v>
      </c>
      <c r="HA64" s="45" t="s">
        <v>170</v>
      </c>
      <c r="HF64" s="44" t="s">
        <v>173</v>
      </c>
      <c r="HG64" s="44"/>
      <c r="HH64" s="44" t="s">
        <v>172</v>
      </c>
      <c r="HI64" s="44" t="s">
        <v>169</v>
      </c>
      <c r="HJ64" s="45" t="s">
        <v>170</v>
      </c>
      <c r="HO64" s="44" t="s">
        <v>173</v>
      </c>
      <c r="HP64" s="44"/>
      <c r="HQ64" s="44" t="s">
        <v>172</v>
      </c>
      <c r="HR64" s="44" t="s">
        <v>169</v>
      </c>
      <c r="HS64" s="45" t="s">
        <v>170</v>
      </c>
      <c r="HX64" s="44" t="s">
        <v>173</v>
      </c>
      <c r="HY64" s="44"/>
      <c r="HZ64" s="44" t="s">
        <v>172</v>
      </c>
      <c r="IA64" s="44" t="s">
        <v>169</v>
      </c>
      <c r="IB64" s="45" t="s">
        <v>170</v>
      </c>
      <c r="IG64" s="44" t="s">
        <v>173</v>
      </c>
      <c r="IH64" s="44"/>
      <c r="II64" s="44" t="s">
        <v>172</v>
      </c>
      <c r="IJ64" s="44" t="s">
        <v>169</v>
      </c>
      <c r="IK64" s="45" t="s">
        <v>170</v>
      </c>
      <c r="IP64" s="44" t="s">
        <v>173</v>
      </c>
      <c r="IQ64" s="44"/>
      <c r="IR64" s="44" t="s">
        <v>172</v>
      </c>
      <c r="IS64" s="44" t="s">
        <v>169</v>
      </c>
      <c r="IT64" s="45" t="s">
        <v>170</v>
      </c>
    </row>
    <row r="65" s="45" customFormat="true" ht="35.25" hidden="false" customHeight="true" outlineLevel="0" collapsed="false">
      <c r="A65" s="44" t="s">
        <v>174</v>
      </c>
      <c r="B65" s="45" t="s">
        <v>175</v>
      </c>
      <c r="G65" s="44" t="s">
        <v>176</v>
      </c>
      <c r="H65" s="44"/>
      <c r="I65" s="44" t="s">
        <v>177</v>
      </c>
      <c r="J65" s="46"/>
      <c r="K65" s="47"/>
      <c r="L65" s="47"/>
      <c r="M65" s="47"/>
      <c r="N65" s="47"/>
      <c r="O65" s="47"/>
      <c r="P65" s="44" t="s">
        <v>176</v>
      </c>
      <c r="Q65" s="44"/>
      <c r="R65" s="44" t="s">
        <v>178</v>
      </c>
      <c r="S65" s="44" t="s">
        <v>179</v>
      </c>
      <c r="T65" s="45" t="s">
        <v>175</v>
      </c>
      <c r="Y65" s="44" t="s">
        <v>176</v>
      </c>
      <c r="Z65" s="44"/>
      <c r="AA65" s="44" t="s">
        <v>178</v>
      </c>
      <c r="AB65" s="44" t="s">
        <v>179</v>
      </c>
      <c r="AC65" s="45" t="s">
        <v>175</v>
      </c>
      <c r="AH65" s="44" t="s">
        <v>176</v>
      </c>
      <c r="AI65" s="44"/>
      <c r="AJ65" s="44" t="s">
        <v>178</v>
      </c>
      <c r="AK65" s="44" t="s">
        <v>179</v>
      </c>
      <c r="AL65" s="45" t="s">
        <v>175</v>
      </c>
      <c r="AQ65" s="44" t="s">
        <v>176</v>
      </c>
      <c r="AR65" s="44"/>
      <c r="AS65" s="44" t="s">
        <v>178</v>
      </c>
      <c r="AT65" s="44" t="s">
        <v>179</v>
      </c>
      <c r="AU65" s="45" t="s">
        <v>175</v>
      </c>
      <c r="AZ65" s="44" t="s">
        <v>176</v>
      </c>
      <c r="BA65" s="44"/>
      <c r="BB65" s="44" t="s">
        <v>178</v>
      </c>
      <c r="BC65" s="44" t="s">
        <v>179</v>
      </c>
      <c r="BD65" s="45" t="s">
        <v>175</v>
      </c>
      <c r="BI65" s="44" t="s">
        <v>176</v>
      </c>
      <c r="BJ65" s="44"/>
      <c r="BK65" s="44" t="s">
        <v>178</v>
      </c>
      <c r="BL65" s="44" t="s">
        <v>179</v>
      </c>
      <c r="BM65" s="45" t="s">
        <v>175</v>
      </c>
      <c r="BR65" s="44" t="s">
        <v>176</v>
      </c>
      <c r="BS65" s="44"/>
      <c r="BT65" s="44" t="s">
        <v>178</v>
      </c>
      <c r="BU65" s="44" t="s">
        <v>179</v>
      </c>
      <c r="BV65" s="45" t="s">
        <v>175</v>
      </c>
      <c r="CA65" s="44" t="s">
        <v>176</v>
      </c>
      <c r="CB65" s="44"/>
      <c r="CC65" s="44" t="s">
        <v>178</v>
      </c>
      <c r="CD65" s="44" t="s">
        <v>179</v>
      </c>
      <c r="CE65" s="45" t="s">
        <v>175</v>
      </c>
      <c r="CJ65" s="44" t="s">
        <v>176</v>
      </c>
      <c r="CK65" s="44"/>
      <c r="CL65" s="44" t="s">
        <v>178</v>
      </c>
      <c r="CM65" s="44" t="s">
        <v>179</v>
      </c>
      <c r="CN65" s="45" t="s">
        <v>175</v>
      </c>
      <c r="CS65" s="44" t="s">
        <v>176</v>
      </c>
      <c r="CT65" s="44"/>
      <c r="CU65" s="44" t="s">
        <v>178</v>
      </c>
      <c r="CV65" s="44" t="s">
        <v>179</v>
      </c>
      <c r="CW65" s="45" t="s">
        <v>175</v>
      </c>
      <c r="DB65" s="44" t="s">
        <v>176</v>
      </c>
      <c r="DC65" s="44"/>
      <c r="DD65" s="44" t="s">
        <v>178</v>
      </c>
      <c r="DE65" s="44" t="s">
        <v>179</v>
      </c>
      <c r="DF65" s="45" t="s">
        <v>175</v>
      </c>
      <c r="DK65" s="44" t="s">
        <v>176</v>
      </c>
      <c r="DL65" s="44"/>
      <c r="DM65" s="44" t="s">
        <v>178</v>
      </c>
      <c r="DN65" s="44" t="s">
        <v>179</v>
      </c>
      <c r="DO65" s="45" t="s">
        <v>175</v>
      </c>
      <c r="DT65" s="44" t="s">
        <v>176</v>
      </c>
      <c r="DU65" s="44"/>
      <c r="DV65" s="44" t="s">
        <v>178</v>
      </c>
      <c r="DW65" s="44" t="s">
        <v>179</v>
      </c>
      <c r="DX65" s="45" t="s">
        <v>175</v>
      </c>
      <c r="EC65" s="44" t="s">
        <v>176</v>
      </c>
      <c r="ED65" s="44"/>
      <c r="EE65" s="44" t="s">
        <v>178</v>
      </c>
      <c r="EF65" s="44" t="s">
        <v>179</v>
      </c>
      <c r="EG65" s="45" t="s">
        <v>175</v>
      </c>
      <c r="EL65" s="44" t="s">
        <v>176</v>
      </c>
      <c r="EM65" s="44"/>
      <c r="EN65" s="44" t="s">
        <v>178</v>
      </c>
      <c r="EO65" s="44" t="s">
        <v>179</v>
      </c>
      <c r="EP65" s="45" t="s">
        <v>175</v>
      </c>
      <c r="EU65" s="44" t="s">
        <v>176</v>
      </c>
      <c r="EV65" s="44"/>
      <c r="EW65" s="44" t="s">
        <v>178</v>
      </c>
      <c r="EX65" s="44" t="s">
        <v>179</v>
      </c>
      <c r="EY65" s="45" t="s">
        <v>175</v>
      </c>
      <c r="FD65" s="44" t="s">
        <v>176</v>
      </c>
      <c r="FE65" s="44"/>
      <c r="FF65" s="44" t="s">
        <v>178</v>
      </c>
      <c r="FG65" s="44" t="s">
        <v>179</v>
      </c>
      <c r="FH65" s="45" t="s">
        <v>175</v>
      </c>
      <c r="FM65" s="44" t="s">
        <v>176</v>
      </c>
      <c r="FN65" s="44"/>
      <c r="FO65" s="44" t="s">
        <v>178</v>
      </c>
      <c r="FP65" s="44" t="s">
        <v>179</v>
      </c>
      <c r="FQ65" s="45" t="s">
        <v>175</v>
      </c>
      <c r="FV65" s="44" t="s">
        <v>176</v>
      </c>
      <c r="FW65" s="44"/>
      <c r="FX65" s="44" t="s">
        <v>178</v>
      </c>
      <c r="FY65" s="44" t="s">
        <v>179</v>
      </c>
      <c r="FZ65" s="45" t="s">
        <v>175</v>
      </c>
      <c r="GE65" s="44" t="s">
        <v>176</v>
      </c>
      <c r="GF65" s="44"/>
      <c r="GG65" s="44" t="s">
        <v>178</v>
      </c>
      <c r="GH65" s="44" t="s">
        <v>179</v>
      </c>
      <c r="GI65" s="45" t="s">
        <v>175</v>
      </c>
      <c r="GN65" s="44" t="s">
        <v>176</v>
      </c>
      <c r="GO65" s="44"/>
      <c r="GP65" s="44" t="s">
        <v>178</v>
      </c>
      <c r="GQ65" s="44" t="s">
        <v>179</v>
      </c>
      <c r="GR65" s="45" t="s">
        <v>175</v>
      </c>
      <c r="GW65" s="44" t="s">
        <v>176</v>
      </c>
      <c r="GX65" s="44"/>
      <c r="GY65" s="44" t="s">
        <v>178</v>
      </c>
      <c r="GZ65" s="44" t="s">
        <v>179</v>
      </c>
      <c r="HA65" s="45" t="s">
        <v>175</v>
      </c>
      <c r="HF65" s="44" t="s">
        <v>176</v>
      </c>
      <c r="HG65" s="44"/>
      <c r="HH65" s="44" t="s">
        <v>178</v>
      </c>
      <c r="HI65" s="44" t="s">
        <v>179</v>
      </c>
      <c r="HJ65" s="45" t="s">
        <v>175</v>
      </c>
      <c r="HO65" s="44" t="s">
        <v>176</v>
      </c>
      <c r="HP65" s="44"/>
      <c r="HQ65" s="44" t="s">
        <v>178</v>
      </c>
      <c r="HR65" s="44" t="s">
        <v>179</v>
      </c>
      <c r="HS65" s="45" t="s">
        <v>175</v>
      </c>
      <c r="HX65" s="44" t="s">
        <v>176</v>
      </c>
      <c r="HY65" s="44"/>
      <c r="HZ65" s="44" t="s">
        <v>178</v>
      </c>
      <c r="IA65" s="44" t="s">
        <v>179</v>
      </c>
      <c r="IB65" s="45" t="s">
        <v>175</v>
      </c>
      <c r="IG65" s="44" t="s">
        <v>176</v>
      </c>
      <c r="IH65" s="44"/>
      <c r="II65" s="44" t="s">
        <v>178</v>
      </c>
      <c r="IJ65" s="44" t="s">
        <v>179</v>
      </c>
      <c r="IK65" s="45" t="s">
        <v>175</v>
      </c>
      <c r="IP65" s="44" t="s">
        <v>176</v>
      </c>
      <c r="IQ65" s="44"/>
      <c r="IR65" s="44" t="s">
        <v>178</v>
      </c>
      <c r="IS65" s="44" t="s">
        <v>179</v>
      </c>
      <c r="IT65" s="45" t="s">
        <v>175</v>
      </c>
    </row>
    <row r="66" s="45" customFormat="true" ht="45.75" hidden="false" customHeight="true" outlineLevel="0" collapsed="false">
      <c r="A66" s="44" t="s">
        <v>180</v>
      </c>
      <c r="B66" s="45" t="s">
        <v>181</v>
      </c>
      <c r="G66" s="44" t="s">
        <v>182</v>
      </c>
      <c r="H66" s="44"/>
      <c r="I66" s="44" t="s">
        <v>183</v>
      </c>
      <c r="J66" s="46"/>
      <c r="K66" s="47"/>
      <c r="L66" s="47"/>
      <c r="M66" s="47"/>
      <c r="N66" s="47"/>
      <c r="O66" s="47"/>
      <c r="P66" s="44" t="s">
        <v>184</v>
      </c>
      <c r="Q66" s="44"/>
      <c r="R66" s="44" t="s">
        <v>183</v>
      </c>
      <c r="S66" s="44" t="s">
        <v>185</v>
      </c>
      <c r="T66" s="45" t="s">
        <v>181</v>
      </c>
      <c r="Y66" s="44" t="s">
        <v>184</v>
      </c>
      <c r="Z66" s="44"/>
      <c r="AA66" s="44" t="s">
        <v>183</v>
      </c>
      <c r="AB66" s="44" t="s">
        <v>185</v>
      </c>
      <c r="AC66" s="45" t="s">
        <v>181</v>
      </c>
      <c r="AH66" s="44" t="s">
        <v>184</v>
      </c>
      <c r="AI66" s="44"/>
      <c r="AJ66" s="44" t="s">
        <v>183</v>
      </c>
      <c r="AK66" s="44" t="s">
        <v>185</v>
      </c>
      <c r="AL66" s="45" t="s">
        <v>181</v>
      </c>
      <c r="AQ66" s="44" t="s">
        <v>184</v>
      </c>
      <c r="AR66" s="44"/>
      <c r="AS66" s="44" t="s">
        <v>183</v>
      </c>
      <c r="AT66" s="44" t="s">
        <v>185</v>
      </c>
      <c r="AU66" s="45" t="s">
        <v>181</v>
      </c>
      <c r="AZ66" s="44" t="s">
        <v>184</v>
      </c>
      <c r="BA66" s="44"/>
      <c r="BB66" s="44" t="s">
        <v>183</v>
      </c>
      <c r="BC66" s="44" t="s">
        <v>185</v>
      </c>
      <c r="BD66" s="45" t="s">
        <v>181</v>
      </c>
      <c r="BI66" s="44" t="s">
        <v>184</v>
      </c>
      <c r="BJ66" s="44"/>
      <c r="BK66" s="44" t="s">
        <v>183</v>
      </c>
      <c r="BL66" s="44" t="s">
        <v>185</v>
      </c>
      <c r="BM66" s="45" t="s">
        <v>181</v>
      </c>
      <c r="BR66" s="44" t="s">
        <v>184</v>
      </c>
      <c r="BS66" s="44"/>
      <c r="BT66" s="44" t="s">
        <v>183</v>
      </c>
      <c r="BU66" s="44" t="s">
        <v>185</v>
      </c>
      <c r="BV66" s="45" t="s">
        <v>181</v>
      </c>
      <c r="CA66" s="44" t="s">
        <v>184</v>
      </c>
      <c r="CB66" s="44"/>
      <c r="CC66" s="44" t="s">
        <v>183</v>
      </c>
      <c r="CD66" s="44" t="s">
        <v>185</v>
      </c>
      <c r="CE66" s="45" t="s">
        <v>181</v>
      </c>
      <c r="CJ66" s="44" t="s">
        <v>184</v>
      </c>
      <c r="CK66" s="44"/>
      <c r="CL66" s="44" t="s">
        <v>183</v>
      </c>
      <c r="CM66" s="44" t="s">
        <v>185</v>
      </c>
      <c r="CN66" s="45" t="s">
        <v>181</v>
      </c>
      <c r="CS66" s="44" t="s">
        <v>184</v>
      </c>
      <c r="CT66" s="44"/>
      <c r="CU66" s="44" t="s">
        <v>183</v>
      </c>
      <c r="CV66" s="44" t="s">
        <v>185</v>
      </c>
      <c r="CW66" s="45" t="s">
        <v>181</v>
      </c>
      <c r="DB66" s="44" t="s">
        <v>184</v>
      </c>
      <c r="DC66" s="44"/>
      <c r="DD66" s="44" t="s">
        <v>183</v>
      </c>
      <c r="DE66" s="44" t="s">
        <v>185</v>
      </c>
      <c r="DF66" s="45" t="s">
        <v>181</v>
      </c>
      <c r="DK66" s="44" t="s">
        <v>184</v>
      </c>
      <c r="DL66" s="44"/>
      <c r="DM66" s="44" t="s">
        <v>183</v>
      </c>
      <c r="DN66" s="44" t="s">
        <v>185</v>
      </c>
      <c r="DO66" s="45" t="s">
        <v>181</v>
      </c>
      <c r="DT66" s="44" t="s">
        <v>184</v>
      </c>
      <c r="DU66" s="44"/>
      <c r="DV66" s="44" t="s">
        <v>183</v>
      </c>
      <c r="DW66" s="44" t="s">
        <v>185</v>
      </c>
      <c r="DX66" s="45" t="s">
        <v>181</v>
      </c>
      <c r="EC66" s="44" t="s">
        <v>184</v>
      </c>
      <c r="ED66" s="44"/>
      <c r="EE66" s="44" t="s">
        <v>183</v>
      </c>
      <c r="EF66" s="44" t="s">
        <v>185</v>
      </c>
      <c r="EG66" s="45" t="s">
        <v>181</v>
      </c>
      <c r="EL66" s="44" t="s">
        <v>184</v>
      </c>
      <c r="EM66" s="44"/>
      <c r="EN66" s="44" t="s">
        <v>183</v>
      </c>
      <c r="EO66" s="44" t="s">
        <v>185</v>
      </c>
      <c r="EP66" s="45" t="s">
        <v>181</v>
      </c>
      <c r="EU66" s="44" t="s">
        <v>184</v>
      </c>
      <c r="EV66" s="44"/>
      <c r="EW66" s="44" t="s">
        <v>183</v>
      </c>
      <c r="EX66" s="44" t="s">
        <v>185</v>
      </c>
      <c r="EY66" s="45" t="s">
        <v>181</v>
      </c>
      <c r="FD66" s="44" t="s">
        <v>184</v>
      </c>
      <c r="FE66" s="44"/>
      <c r="FF66" s="44" t="s">
        <v>183</v>
      </c>
      <c r="FG66" s="44" t="s">
        <v>185</v>
      </c>
      <c r="FH66" s="45" t="s">
        <v>181</v>
      </c>
      <c r="FM66" s="44" t="s">
        <v>184</v>
      </c>
      <c r="FN66" s="44"/>
      <c r="FO66" s="44" t="s">
        <v>183</v>
      </c>
      <c r="FP66" s="44" t="s">
        <v>185</v>
      </c>
      <c r="FQ66" s="45" t="s">
        <v>181</v>
      </c>
      <c r="FV66" s="44" t="s">
        <v>184</v>
      </c>
      <c r="FW66" s="44"/>
      <c r="FX66" s="44" t="s">
        <v>183</v>
      </c>
      <c r="FY66" s="44" t="s">
        <v>185</v>
      </c>
      <c r="FZ66" s="45" t="s">
        <v>181</v>
      </c>
      <c r="GE66" s="44" t="s">
        <v>184</v>
      </c>
      <c r="GF66" s="44"/>
      <c r="GG66" s="44" t="s">
        <v>183</v>
      </c>
      <c r="GH66" s="44" t="s">
        <v>185</v>
      </c>
      <c r="GI66" s="45" t="s">
        <v>181</v>
      </c>
      <c r="GN66" s="44" t="s">
        <v>184</v>
      </c>
      <c r="GO66" s="44"/>
      <c r="GP66" s="44" t="s">
        <v>183</v>
      </c>
      <c r="GQ66" s="44" t="s">
        <v>185</v>
      </c>
      <c r="GR66" s="45" t="s">
        <v>181</v>
      </c>
      <c r="GW66" s="44" t="s">
        <v>184</v>
      </c>
      <c r="GX66" s="44"/>
      <c r="GY66" s="44" t="s">
        <v>183</v>
      </c>
      <c r="GZ66" s="44" t="s">
        <v>185</v>
      </c>
      <c r="HA66" s="45" t="s">
        <v>181</v>
      </c>
      <c r="HF66" s="44" t="s">
        <v>184</v>
      </c>
      <c r="HG66" s="44"/>
      <c r="HH66" s="44" t="s">
        <v>183</v>
      </c>
      <c r="HI66" s="44" t="s">
        <v>185</v>
      </c>
      <c r="HJ66" s="45" t="s">
        <v>181</v>
      </c>
      <c r="HO66" s="44" t="s">
        <v>184</v>
      </c>
      <c r="HP66" s="44"/>
      <c r="HQ66" s="44" t="s">
        <v>183</v>
      </c>
      <c r="HR66" s="44" t="s">
        <v>185</v>
      </c>
      <c r="HS66" s="45" t="s">
        <v>181</v>
      </c>
      <c r="HX66" s="44" t="s">
        <v>184</v>
      </c>
      <c r="HY66" s="44"/>
      <c r="HZ66" s="44" t="s">
        <v>183</v>
      </c>
      <c r="IA66" s="44" t="s">
        <v>185</v>
      </c>
      <c r="IB66" s="45" t="s">
        <v>181</v>
      </c>
      <c r="IG66" s="44" t="s">
        <v>184</v>
      </c>
      <c r="IH66" s="44"/>
      <c r="II66" s="44" t="s">
        <v>183</v>
      </c>
      <c r="IJ66" s="44" t="s">
        <v>185</v>
      </c>
      <c r="IK66" s="45" t="s">
        <v>181</v>
      </c>
      <c r="IP66" s="44" t="s">
        <v>184</v>
      </c>
      <c r="IQ66" s="44"/>
      <c r="IR66" s="44" t="s">
        <v>183</v>
      </c>
      <c r="IS66" s="44" t="s">
        <v>185</v>
      </c>
      <c r="IT66" s="45" t="s">
        <v>181</v>
      </c>
    </row>
    <row r="67" s="45" customFormat="true" ht="45.75" hidden="false" customHeight="true" outlineLevel="0" collapsed="false">
      <c r="A67" s="44" t="s">
        <v>186</v>
      </c>
      <c r="B67" s="45" t="s">
        <v>187</v>
      </c>
      <c r="G67" s="44"/>
      <c r="H67" s="44"/>
      <c r="I67" s="44"/>
      <c r="J67" s="46"/>
      <c r="K67" s="48"/>
      <c r="L67" s="48"/>
      <c r="M67" s="48"/>
      <c r="N67" s="48"/>
      <c r="O67" s="48"/>
      <c r="P67" s="44"/>
      <c r="Q67" s="44"/>
      <c r="R67" s="44"/>
      <c r="S67" s="44"/>
      <c r="Y67" s="44"/>
      <c r="Z67" s="44"/>
      <c r="AA67" s="44"/>
      <c r="AB67" s="44"/>
      <c r="AH67" s="44"/>
      <c r="AI67" s="44"/>
      <c r="AJ67" s="44"/>
      <c r="AK67" s="44"/>
      <c r="AQ67" s="44"/>
      <c r="AR67" s="44"/>
      <c r="AS67" s="44"/>
      <c r="AT67" s="44"/>
      <c r="AZ67" s="44"/>
      <c r="BA67" s="44"/>
      <c r="BB67" s="44"/>
      <c r="BC67" s="44"/>
      <c r="BI67" s="44"/>
      <c r="BJ67" s="44"/>
      <c r="BK67" s="44"/>
      <c r="BL67" s="44"/>
      <c r="BR67" s="44"/>
      <c r="BS67" s="44"/>
      <c r="BT67" s="44"/>
      <c r="BU67" s="44"/>
      <c r="CA67" s="44"/>
      <c r="CB67" s="44"/>
      <c r="CC67" s="44"/>
      <c r="CD67" s="44"/>
      <c r="CJ67" s="44"/>
      <c r="CK67" s="44"/>
      <c r="CL67" s="44"/>
      <c r="CM67" s="44"/>
      <c r="CS67" s="44"/>
      <c r="CT67" s="44"/>
      <c r="CU67" s="44"/>
      <c r="CV67" s="44"/>
      <c r="DB67" s="44"/>
      <c r="DC67" s="44"/>
      <c r="DD67" s="44"/>
      <c r="DE67" s="44"/>
      <c r="DK67" s="44"/>
      <c r="DL67" s="44"/>
      <c r="DM67" s="44"/>
      <c r="DN67" s="44"/>
      <c r="DT67" s="44"/>
      <c r="DU67" s="44"/>
      <c r="DV67" s="44"/>
      <c r="DW67" s="44"/>
      <c r="EC67" s="44"/>
      <c r="ED67" s="44"/>
      <c r="EE67" s="44"/>
      <c r="EF67" s="44"/>
      <c r="EL67" s="44"/>
      <c r="EM67" s="44"/>
      <c r="EN67" s="44"/>
      <c r="EO67" s="44"/>
      <c r="EU67" s="44"/>
      <c r="EV67" s="44"/>
      <c r="EW67" s="44"/>
      <c r="EX67" s="44"/>
      <c r="FD67" s="44"/>
      <c r="FE67" s="44"/>
      <c r="FF67" s="44"/>
      <c r="FG67" s="44"/>
      <c r="FM67" s="44"/>
      <c r="FN67" s="44"/>
      <c r="FO67" s="44"/>
      <c r="FP67" s="44"/>
      <c r="FV67" s="44"/>
      <c r="FW67" s="44"/>
      <c r="FX67" s="44"/>
      <c r="FY67" s="44"/>
      <c r="GE67" s="44"/>
      <c r="GF67" s="44"/>
      <c r="GG67" s="44"/>
      <c r="GH67" s="44"/>
      <c r="GN67" s="44"/>
      <c r="GO67" s="44"/>
      <c r="GP67" s="44"/>
      <c r="GQ67" s="44"/>
      <c r="GW67" s="44"/>
      <c r="GX67" s="44"/>
      <c r="GY67" s="44"/>
      <c r="GZ67" s="44"/>
      <c r="HF67" s="44"/>
      <c r="HG67" s="44"/>
      <c r="HH67" s="44"/>
      <c r="HI67" s="44"/>
      <c r="HO67" s="44"/>
      <c r="HP67" s="44"/>
      <c r="HQ67" s="44"/>
      <c r="HR67" s="44"/>
      <c r="HX67" s="44"/>
      <c r="HY67" s="44"/>
      <c r="HZ67" s="44"/>
      <c r="IA67" s="44"/>
      <c r="IG67" s="44"/>
      <c r="IH67" s="44"/>
      <c r="II67" s="44"/>
      <c r="IJ67" s="44"/>
      <c r="IP67" s="44"/>
      <c r="IQ67" s="44"/>
      <c r="IR67" s="44"/>
      <c r="IS67" s="44"/>
    </row>
    <row r="68" s="36" customFormat="true" ht="12" hidden="false" customHeight="true" outlineLevel="0" collapsed="false">
      <c r="A68" s="49" t="s">
        <v>188</v>
      </c>
    </row>
    <row r="69" s="36" customFormat="true" ht="12" hidden="false" customHeight="true" outlineLevel="0" collapsed="false">
      <c r="A69" s="49" t="s">
        <v>189</v>
      </c>
      <c r="B69" s="49"/>
      <c r="C69" s="49"/>
      <c r="D69" s="49"/>
      <c r="E69" s="49"/>
      <c r="F69" s="49"/>
      <c r="G69" s="50" t="s">
        <v>190</v>
      </c>
      <c r="H69" s="50"/>
      <c r="I69" s="50"/>
      <c r="J69" s="50"/>
    </row>
    <row r="70" s="31" customFormat="true" ht="12" hidden="false" customHeight="true" outlineLevel="0" collapsed="false">
      <c r="A70" s="31" t="s">
        <v>191</v>
      </c>
      <c r="B70" s="36"/>
      <c r="C70" s="36"/>
      <c r="D70" s="36"/>
      <c r="E70" s="36"/>
      <c r="J70" s="34"/>
    </row>
    <row r="71" customFormat="false" ht="12" hidden="false" customHeight="true" outlineLevel="0" collapsed="false">
      <c r="A71" s="34" t="s">
        <v>192</v>
      </c>
      <c r="B71" s="34"/>
      <c r="C71" s="34"/>
      <c r="D71" s="34"/>
      <c r="E71" s="36"/>
      <c r="F71" s="36"/>
      <c r="G71" s="51" t="s">
        <v>190</v>
      </c>
      <c r="H71" s="51"/>
      <c r="I71" s="51"/>
      <c r="J71" s="51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304861111111111" bottom="0.03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61"/>
  <sheetViews>
    <sheetView showFormulas="false" showGridLines="true" showRowColHeaders="true" showZeros="true" rightToLeft="false" tabSelected="false" showOutlineSymbols="true" defaultGridColor="true" view="pageBreakPreview" topLeftCell="A1" colorId="64" zoomScale="75" zoomScaleNormal="75" zoomScalePageLayoutView="75" workbookViewId="0">
      <selection pane="topLeft" activeCell="A1" activeCellId="0" sqref="A1"/>
    </sheetView>
  </sheetViews>
  <sheetFormatPr defaultColWidth="10.2578125" defaultRowHeight="14.25" zeroHeight="false" outlineLevelRow="0" outlineLevelCol="0"/>
  <sheetData>
    <row r="1" customFormat="false" ht="15.75" hidden="false" customHeight="true" outlineLevel="0" collapsed="false">
      <c r="A1" s="52" t="s">
        <v>193</v>
      </c>
      <c r="B1" s="52"/>
      <c r="C1" s="52"/>
      <c r="D1" s="52"/>
      <c r="E1" s="52"/>
      <c r="F1" s="52"/>
      <c r="G1" s="52"/>
      <c r="H1" s="52"/>
      <c r="I1" s="52"/>
    </row>
    <row r="2" customFormat="false" ht="15.75" hidden="false" customHeight="true" outlineLevel="0" collapsed="false">
      <c r="A2" s="53" t="str">
        <f aca="false">'контрол лист'!A2</f>
        <v>Август 2020 г</v>
      </c>
      <c r="B2" s="53"/>
    </row>
    <row r="3" customFormat="false" ht="26.25" hidden="false" customHeight="true" outlineLevel="0" collapsed="false">
      <c r="A3" s="54" t="s">
        <v>194</v>
      </c>
      <c r="B3" s="44" t="s">
        <v>56</v>
      </c>
      <c r="C3" s="55" t="s">
        <v>57</v>
      </c>
      <c r="D3" s="54" t="s">
        <v>59</v>
      </c>
      <c r="E3" s="56" t="s">
        <v>195</v>
      </c>
      <c r="F3" s="56"/>
      <c r="G3" s="56"/>
      <c r="H3" s="56"/>
      <c r="I3" s="56"/>
    </row>
    <row r="4" customFormat="false" ht="38.25" hidden="false" customHeight="true" outlineLevel="0" collapsed="false">
      <c r="A4" s="57" t="n">
        <v>1</v>
      </c>
      <c r="B4" s="44" t="s">
        <v>68</v>
      </c>
      <c r="C4" s="38" t="n">
        <v>1.2</v>
      </c>
      <c r="D4" s="58" t="s">
        <v>196</v>
      </c>
      <c r="E4" s="59" t="n">
        <v>44019</v>
      </c>
      <c r="H4" s="59" t="s">
        <v>33</v>
      </c>
      <c r="I4" s="59" t="s">
        <v>33</v>
      </c>
    </row>
    <row r="5" customFormat="false" ht="38.25" hidden="false" customHeight="true" outlineLevel="0" collapsed="false">
      <c r="A5" s="57" t="n">
        <v>2</v>
      </c>
      <c r="B5" s="44" t="s">
        <v>73</v>
      </c>
      <c r="C5" s="38" t="s">
        <v>74</v>
      </c>
      <c r="D5" s="58" t="s">
        <v>196</v>
      </c>
      <c r="E5" s="59" t="n">
        <v>44019</v>
      </c>
      <c r="H5" s="59" t="s">
        <v>33</v>
      </c>
      <c r="I5" s="59" t="s">
        <v>33</v>
      </c>
    </row>
    <row r="6" customFormat="false" ht="38.25" hidden="false" customHeight="true" outlineLevel="0" collapsed="false">
      <c r="A6" s="57" t="n">
        <v>3</v>
      </c>
      <c r="B6" s="44" t="s">
        <v>75</v>
      </c>
      <c r="C6" s="38" t="s">
        <v>76</v>
      </c>
      <c r="D6" s="58" t="s">
        <v>196</v>
      </c>
      <c r="E6" s="59" t="n">
        <v>44019</v>
      </c>
      <c r="H6" s="59" t="s">
        <v>33</v>
      </c>
      <c r="I6" s="59" t="s">
        <v>33</v>
      </c>
    </row>
    <row r="7" customFormat="false" ht="25.5" hidden="false" customHeight="true" outlineLevel="0" collapsed="false">
      <c r="A7" s="57" t="n">
        <v>4</v>
      </c>
      <c r="B7" s="44" t="s">
        <v>77</v>
      </c>
      <c r="C7" s="38" t="s">
        <v>78</v>
      </c>
      <c r="D7" s="58" t="s">
        <v>196</v>
      </c>
      <c r="E7" s="59" t="n">
        <v>44019</v>
      </c>
      <c r="H7" s="59" t="s">
        <v>33</v>
      </c>
      <c r="I7" s="59" t="s">
        <v>33</v>
      </c>
    </row>
    <row r="8" customFormat="false" ht="51" hidden="false" customHeight="true" outlineLevel="0" collapsed="false">
      <c r="A8" s="57" t="n">
        <v>5</v>
      </c>
      <c r="B8" s="44" t="s">
        <v>79</v>
      </c>
      <c r="C8" s="38" t="n">
        <v>18.19</v>
      </c>
      <c r="D8" s="58" t="s">
        <v>196</v>
      </c>
      <c r="E8" s="59" t="n">
        <v>44019</v>
      </c>
      <c r="H8" s="59" t="s">
        <v>33</v>
      </c>
      <c r="I8" s="59" t="s">
        <v>33</v>
      </c>
    </row>
    <row r="9" customFormat="false" ht="38.25" hidden="false" customHeight="true" outlineLevel="0" collapsed="false">
      <c r="A9" s="57" t="n">
        <v>6</v>
      </c>
      <c r="B9" s="44" t="s">
        <v>80</v>
      </c>
      <c r="C9" s="38" t="n">
        <v>108</v>
      </c>
      <c r="D9" s="58" t="s">
        <v>196</v>
      </c>
      <c r="E9" s="59" t="n">
        <v>44019</v>
      </c>
      <c r="H9" s="59" t="s">
        <v>33</v>
      </c>
      <c r="I9" s="59" t="s">
        <v>33</v>
      </c>
    </row>
    <row r="10" customFormat="false" ht="38.25" hidden="false" customHeight="true" outlineLevel="0" collapsed="false">
      <c r="A10" s="57" t="n">
        <v>7</v>
      </c>
      <c r="B10" s="44" t="s">
        <v>81</v>
      </c>
      <c r="C10" s="38" t="n">
        <v>22.21</v>
      </c>
      <c r="D10" s="58" t="s">
        <v>196</v>
      </c>
      <c r="E10" s="59" t="n">
        <v>44019</v>
      </c>
      <c r="H10" s="59" t="s">
        <v>33</v>
      </c>
      <c r="I10" s="59" t="s">
        <v>33</v>
      </c>
    </row>
    <row r="11" customFormat="false" ht="38.25" hidden="false" customHeight="true" outlineLevel="0" collapsed="false">
      <c r="A11" s="57" t="n">
        <v>8</v>
      </c>
      <c r="B11" s="44" t="s">
        <v>82</v>
      </c>
      <c r="C11" s="38" t="n">
        <v>23.24</v>
      </c>
      <c r="D11" s="58" t="s">
        <v>196</v>
      </c>
      <c r="E11" s="59" t="n">
        <v>44019</v>
      </c>
      <c r="H11" s="59" t="s">
        <v>33</v>
      </c>
      <c r="I11" s="59" t="s">
        <v>33</v>
      </c>
    </row>
    <row r="12" customFormat="false" ht="38.25" hidden="false" customHeight="true" outlineLevel="0" collapsed="false">
      <c r="A12" s="57" t="n">
        <v>9</v>
      </c>
      <c r="B12" s="44" t="s">
        <v>83</v>
      </c>
      <c r="C12" s="38" t="n">
        <v>25.26</v>
      </c>
      <c r="D12" s="58" t="s">
        <v>196</v>
      </c>
      <c r="E12" s="59" t="n">
        <v>44019</v>
      </c>
      <c r="H12" s="59" t="s">
        <v>33</v>
      </c>
      <c r="I12" s="59" t="s">
        <v>33</v>
      </c>
    </row>
    <row r="13" customFormat="false" ht="38.25" hidden="false" customHeight="true" outlineLevel="0" collapsed="false">
      <c r="A13" s="57" t="n">
        <v>10</v>
      </c>
      <c r="B13" s="44" t="s">
        <v>84</v>
      </c>
      <c r="C13" s="38" t="s">
        <v>85</v>
      </c>
      <c r="D13" s="58" t="s">
        <v>196</v>
      </c>
      <c r="E13" s="59" t="n">
        <v>44019</v>
      </c>
      <c r="H13" s="59" t="s">
        <v>33</v>
      </c>
      <c r="I13" s="59" t="s">
        <v>33</v>
      </c>
    </row>
    <row r="14" customFormat="false" ht="63.75" hidden="false" customHeight="true" outlineLevel="0" collapsed="false">
      <c r="A14" s="57" t="n">
        <v>11</v>
      </c>
      <c r="B14" s="44" t="s">
        <v>86</v>
      </c>
      <c r="C14" s="38" t="s">
        <v>87</v>
      </c>
      <c r="D14" s="58" t="s">
        <v>196</v>
      </c>
      <c r="E14" s="59" t="n">
        <v>44019</v>
      </c>
      <c r="H14" s="59" t="s">
        <v>33</v>
      </c>
      <c r="I14" s="59" t="s">
        <v>33</v>
      </c>
    </row>
    <row r="15" customFormat="false" ht="76.5" hidden="false" customHeight="true" outlineLevel="0" collapsed="false">
      <c r="A15" s="57" t="n">
        <v>12</v>
      </c>
      <c r="B15" s="44" t="s">
        <v>88</v>
      </c>
      <c r="C15" s="38" t="n">
        <v>37</v>
      </c>
      <c r="D15" s="58" t="s">
        <v>196</v>
      </c>
      <c r="E15" s="59" t="n">
        <v>44019</v>
      </c>
      <c r="H15" s="59" t="s">
        <v>33</v>
      </c>
      <c r="I15" s="59" t="s">
        <v>33</v>
      </c>
    </row>
    <row r="16" customFormat="false" ht="51" hidden="false" customHeight="true" outlineLevel="0" collapsed="false">
      <c r="A16" s="57" t="n">
        <v>13</v>
      </c>
      <c r="B16" s="44" t="s">
        <v>89</v>
      </c>
      <c r="C16" s="38" t="s">
        <v>197</v>
      </c>
      <c r="D16" s="58" t="s">
        <v>196</v>
      </c>
      <c r="E16" s="59" t="n">
        <v>44019</v>
      </c>
      <c r="H16" s="59" t="s">
        <v>33</v>
      </c>
      <c r="I16" s="59" t="s">
        <v>33</v>
      </c>
    </row>
    <row r="17" customFormat="false" ht="38.25" hidden="false" customHeight="true" outlineLevel="0" collapsed="false">
      <c r="A17" s="57" t="n">
        <v>14</v>
      </c>
      <c r="B17" s="44" t="s">
        <v>93</v>
      </c>
      <c r="C17" s="38" t="s">
        <v>94</v>
      </c>
      <c r="D17" s="58" t="s">
        <v>196</v>
      </c>
      <c r="E17" s="59" t="n">
        <v>44019</v>
      </c>
      <c r="H17" s="59" t="s">
        <v>33</v>
      </c>
      <c r="I17" s="59" t="s">
        <v>33</v>
      </c>
    </row>
    <row r="18" customFormat="false" ht="38.25" hidden="false" customHeight="true" outlineLevel="0" collapsed="false">
      <c r="A18" s="57" t="n">
        <v>15</v>
      </c>
      <c r="B18" s="44" t="s">
        <v>95</v>
      </c>
      <c r="C18" s="38" t="n">
        <v>55.63</v>
      </c>
      <c r="D18" s="58" t="s">
        <v>196</v>
      </c>
      <c r="E18" s="59" t="n">
        <v>44019</v>
      </c>
      <c r="H18" s="59" t="s">
        <v>33</v>
      </c>
      <c r="I18" s="59" t="s">
        <v>33</v>
      </c>
    </row>
    <row r="19" customFormat="false" ht="38.25" hidden="false" customHeight="true" outlineLevel="0" collapsed="false">
      <c r="A19" s="57" t="n">
        <v>16</v>
      </c>
      <c r="B19" s="44" t="s">
        <v>98</v>
      </c>
      <c r="C19" s="38" t="n">
        <v>64.67</v>
      </c>
      <c r="D19" s="58" t="s">
        <v>196</v>
      </c>
      <c r="E19" s="59" t="n">
        <v>44019</v>
      </c>
      <c r="H19" s="59" t="s">
        <v>33</v>
      </c>
      <c r="I19" s="59" t="s">
        <v>33</v>
      </c>
    </row>
    <row r="20" customFormat="false" ht="38.25" hidden="false" customHeight="true" outlineLevel="0" collapsed="false">
      <c r="A20" s="57" t="n">
        <v>17</v>
      </c>
      <c r="B20" s="44" t="s">
        <v>99</v>
      </c>
      <c r="C20" s="38" t="n">
        <v>65.66</v>
      </c>
      <c r="D20" s="58" t="s">
        <v>196</v>
      </c>
      <c r="E20" s="59" t="n">
        <v>44019</v>
      </c>
      <c r="H20" s="59" t="s">
        <v>33</v>
      </c>
      <c r="I20" s="59" t="s">
        <v>33</v>
      </c>
    </row>
    <row r="21" customFormat="false" ht="51" hidden="false" customHeight="true" outlineLevel="0" collapsed="false">
      <c r="A21" s="57" t="n">
        <v>18</v>
      </c>
      <c r="B21" s="44" t="s">
        <v>100</v>
      </c>
      <c r="C21" s="38" t="s">
        <v>101</v>
      </c>
      <c r="D21" s="58" t="s">
        <v>196</v>
      </c>
      <c r="E21" s="59" t="n">
        <v>44019</v>
      </c>
      <c r="H21" s="59" t="s">
        <v>33</v>
      </c>
      <c r="I21" s="59" t="s">
        <v>33</v>
      </c>
    </row>
    <row r="22" customFormat="false" ht="38.25" hidden="false" customHeight="true" outlineLevel="0" collapsed="false">
      <c r="A22" s="57" t="n">
        <v>19</v>
      </c>
      <c r="B22" s="44" t="s">
        <v>102</v>
      </c>
      <c r="C22" s="38" t="n">
        <v>27.28</v>
      </c>
      <c r="D22" s="58" t="s">
        <v>196</v>
      </c>
      <c r="E22" s="59" t="n">
        <v>44019</v>
      </c>
      <c r="H22" s="59" t="s">
        <v>33</v>
      </c>
      <c r="I22" s="59" t="s">
        <v>33</v>
      </c>
    </row>
    <row r="23" customFormat="false" ht="63.75" hidden="false" customHeight="true" outlineLevel="0" collapsed="false">
      <c r="A23" s="57" t="n">
        <v>20</v>
      </c>
      <c r="B23" s="44" t="s">
        <v>103</v>
      </c>
      <c r="C23" s="38" t="s">
        <v>104</v>
      </c>
      <c r="D23" s="58" t="s">
        <v>196</v>
      </c>
      <c r="E23" s="59" t="n">
        <v>44019</v>
      </c>
      <c r="H23" s="59" t="s">
        <v>33</v>
      </c>
      <c r="I23" s="59" t="s">
        <v>33</v>
      </c>
    </row>
    <row r="24" customFormat="false" ht="25.5" hidden="false" customHeight="true" outlineLevel="0" collapsed="false">
      <c r="A24" s="57" t="n">
        <v>21</v>
      </c>
      <c r="B24" s="44" t="s">
        <v>105</v>
      </c>
      <c r="C24" s="38" t="s">
        <v>106</v>
      </c>
      <c r="D24" s="58" t="s">
        <v>196</v>
      </c>
      <c r="E24" s="59" t="n">
        <v>44019</v>
      </c>
      <c r="H24" s="59" t="s">
        <v>33</v>
      </c>
      <c r="I24" s="59" t="s">
        <v>33</v>
      </c>
    </row>
    <row r="25" customFormat="false" ht="14.25" hidden="false" customHeight="true" outlineLevel="0" collapsed="false">
      <c r="A25" s="57" t="n">
        <v>22</v>
      </c>
      <c r="B25" s="44" t="s">
        <v>107</v>
      </c>
      <c r="C25" s="38" t="n">
        <v>10.9</v>
      </c>
      <c r="D25" s="58" t="s">
        <v>196</v>
      </c>
      <c r="E25" s="59" t="n">
        <v>44019</v>
      </c>
      <c r="H25" s="59" t="s">
        <v>33</v>
      </c>
      <c r="I25" s="59" t="s">
        <v>33</v>
      </c>
    </row>
    <row r="26" customFormat="false" ht="38.25" hidden="false" customHeight="true" outlineLevel="0" collapsed="false">
      <c r="A26" s="57" t="n">
        <v>23</v>
      </c>
      <c r="B26" s="44" t="s">
        <v>108</v>
      </c>
      <c r="C26" s="38" t="n">
        <v>114</v>
      </c>
      <c r="D26" s="58" t="s">
        <v>196</v>
      </c>
      <c r="E26" s="59" t="n">
        <v>44019</v>
      </c>
      <c r="H26" s="59" t="s">
        <v>33</v>
      </c>
      <c r="I26" s="59" t="s">
        <v>33</v>
      </c>
    </row>
    <row r="27" customFormat="false" ht="25.5" hidden="false" customHeight="true" outlineLevel="0" collapsed="false">
      <c r="A27" s="57" t="n">
        <v>24</v>
      </c>
      <c r="B27" s="44" t="s">
        <v>109</v>
      </c>
      <c r="C27" s="38" t="s">
        <v>110</v>
      </c>
      <c r="D27" s="58" t="s">
        <v>196</v>
      </c>
      <c r="E27" s="59" t="n">
        <v>44019</v>
      </c>
      <c r="H27" s="59" t="s">
        <v>33</v>
      </c>
      <c r="I27" s="59" t="s">
        <v>33</v>
      </c>
    </row>
    <row r="28" customFormat="false" ht="38.25" hidden="false" customHeight="true" outlineLevel="0" collapsed="false">
      <c r="A28" s="57" t="n">
        <v>25</v>
      </c>
      <c r="B28" s="44" t="s">
        <v>111</v>
      </c>
      <c r="C28" s="38" t="n">
        <v>112</v>
      </c>
      <c r="D28" s="58" t="s">
        <v>196</v>
      </c>
      <c r="E28" s="59" t="n">
        <v>44019</v>
      </c>
      <c r="H28" s="59" t="s">
        <v>33</v>
      </c>
      <c r="I28" s="59" t="s">
        <v>33</v>
      </c>
    </row>
    <row r="29" customFormat="false" ht="25.5" hidden="false" customHeight="true" outlineLevel="0" collapsed="false">
      <c r="A29" s="57" t="n">
        <v>26</v>
      </c>
      <c r="B29" s="44" t="s">
        <v>112</v>
      </c>
      <c r="C29" s="38" t="n">
        <v>116</v>
      </c>
      <c r="D29" s="58" t="s">
        <v>196</v>
      </c>
      <c r="E29" s="59" t="n">
        <v>44019</v>
      </c>
      <c r="H29" s="59" t="s">
        <v>33</v>
      </c>
      <c r="I29" s="59" t="s">
        <v>33</v>
      </c>
    </row>
    <row r="30" customFormat="false" ht="63.75" hidden="false" customHeight="true" outlineLevel="0" collapsed="false">
      <c r="A30" s="57" t="n">
        <v>27</v>
      </c>
      <c r="B30" s="44" t="s">
        <v>103</v>
      </c>
      <c r="C30" s="38" t="s">
        <v>114</v>
      </c>
      <c r="D30" s="58" t="s">
        <v>196</v>
      </c>
      <c r="E30" s="59" t="n">
        <v>44019</v>
      </c>
      <c r="H30" s="59" t="s">
        <v>33</v>
      </c>
      <c r="I30" s="59" t="s">
        <v>33</v>
      </c>
    </row>
    <row r="31" customFormat="false" ht="38.25" hidden="false" customHeight="true" outlineLevel="0" collapsed="false">
      <c r="A31" s="57" t="n">
        <v>28</v>
      </c>
      <c r="B31" s="44" t="s">
        <v>102</v>
      </c>
      <c r="C31" s="38" t="n">
        <v>51.52</v>
      </c>
      <c r="D31" s="58" t="s">
        <v>196</v>
      </c>
      <c r="E31" s="59" t="n">
        <v>44019</v>
      </c>
      <c r="H31" s="59" t="s">
        <v>33</v>
      </c>
      <c r="I31" s="59" t="s">
        <v>33</v>
      </c>
    </row>
    <row r="32" customFormat="false" ht="51" hidden="false" customHeight="true" outlineLevel="0" collapsed="false">
      <c r="A32" s="57" t="n">
        <v>29</v>
      </c>
      <c r="B32" s="44" t="s">
        <v>115</v>
      </c>
      <c r="C32" s="38" t="s">
        <v>116</v>
      </c>
      <c r="D32" s="58" t="s">
        <v>196</v>
      </c>
      <c r="E32" s="59" t="n">
        <v>44019</v>
      </c>
      <c r="H32" s="59" t="s">
        <v>33</v>
      </c>
      <c r="I32" s="59" t="s">
        <v>33</v>
      </c>
    </row>
    <row r="33" customFormat="false" ht="38.25" hidden="false" customHeight="true" outlineLevel="0" collapsed="false">
      <c r="A33" s="57" t="n">
        <v>30</v>
      </c>
      <c r="B33" s="44" t="s">
        <v>117</v>
      </c>
      <c r="C33" s="38" t="s">
        <v>118</v>
      </c>
      <c r="D33" s="58" t="s">
        <v>196</v>
      </c>
      <c r="E33" s="59" t="n">
        <v>44019</v>
      </c>
      <c r="H33" s="59" t="s">
        <v>33</v>
      </c>
      <c r="I33" s="59" t="s">
        <v>33</v>
      </c>
    </row>
    <row r="34" customFormat="false" ht="38.25" hidden="false" customHeight="true" outlineLevel="0" collapsed="false">
      <c r="A34" s="57" t="n">
        <v>31</v>
      </c>
      <c r="B34" s="44" t="s">
        <v>119</v>
      </c>
      <c r="C34" s="38" t="s">
        <v>120</v>
      </c>
      <c r="D34" s="58" t="s">
        <v>196</v>
      </c>
      <c r="E34" s="59" t="n">
        <v>44019</v>
      </c>
      <c r="H34" s="59" t="s">
        <v>33</v>
      </c>
      <c r="I34" s="59" t="s">
        <v>33</v>
      </c>
    </row>
    <row r="35" customFormat="false" ht="25.5" hidden="false" customHeight="true" outlineLevel="0" collapsed="false">
      <c r="A35" s="57" t="n">
        <v>32</v>
      </c>
      <c r="B35" s="44" t="s">
        <v>121</v>
      </c>
      <c r="C35" s="38" t="s">
        <v>122</v>
      </c>
      <c r="D35" s="58" t="s">
        <v>196</v>
      </c>
      <c r="E35" s="59" t="n">
        <v>44019</v>
      </c>
      <c r="H35" s="59" t="s">
        <v>33</v>
      </c>
      <c r="I35" s="59" t="s">
        <v>33</v>
      </c>
    </row>
    <row r="36" customFormat="false" ht="51" hidden="false" customHeight="true" outlineLevel="0" collapsed="false">
      <c r="A36" s="57" t="n">
        <v>33</v>
      </c>
      <c r="B36" s="44" t="s">
        <v>123</v>
      </c>
      <c r="C36" s="38" t="n">
        <v>69</v>
      </c>
      <c r="D36" s="58" t="s">
        <v>196</v>
      </c>
      <c r="E36" s="59" t="n">
        <v>44019</v>
      </c>
      <c r="H36" s="59" t="s">
        <v>33</v>
      </c>
      <c r="I36" s="59" t="s">
        <v>33</v>
      </c>
    </row>
    <row r="37" customFormat="false" ht="25.5" hidden="false" customHeight="true" outlineLevel="0" collapsed="false">
      <c r="A37" s="57" t="n">
        <v>34</v>
      </c>
      <c r="B37" s="44" t="s">
        <v>124</v>
      </c>
      <c r="C37" s="38" t="n">
        <v>80</v>
      </c>
      <c r="D37" s="58" t="s">
        <v>196</v>
      </c>
      <c r="E37" s="59" t="n">
        <v>44019</v>
      </c>
      <c r="H37" s="59" t="s">
        <v>33</v>
      </c>
      <c r="I37" s="59" t="s">
        <v>33</v>
      </c>
    </row>
    <row r="38" customFormat="false" ht="25.5" hidden="false" customHeight="true" outlineLevel="0" collapsed="false">
      <c r="A38" s="57" t="n">
        <v>35</v>
      </c>
      <c r="B38" s="44" t="s">
        <v>125</v>
      </c>
      <c r="C38" s="38" t="n">
        <v>74.75</v>
      </c>
      <c r="D38" s="58" t="s">
        <v>196</v>
      </c>
      <c r="E38" s="59" t="n">
        <v>44019</v>
      </c>
      <c r="H38" s="59" t="s">
        <v>33</v>
      </c>
      <c r="I38" s="59" t="s">
        <v>33</v>
      </c>
    </row>
    <row r="39" customFormat="false" ht="38.25" hidden="false" customHeight="true" outlineLevel="0" collapsed="false">
      <c r="A39" s="57" t="n">
        <v>36</v>
      </c>
      <c r="B39" s="44" t="s">
        <v>126</v>
      </c>
      <c r="C39" s="38" t="s">
        <v>127</v>
      </c>
      <c r="D39" s="58" t="s">
        <v>196</v>
      </c>
      <c r="E39" s="59" t="n">
        <v>44019</v>
      </c>
      <c r="H39" s="59" t="s">
        <v>33</v>
      </c>
      <c r="I39" s="59" t="s">
        <v>33</v>
      </c>
    </row>
    <row r="40" customFormat="false" ht="25.5" hidden="false" customHeight="true" outlineLevel="0" collapsed="false">
      <c r="A40" s="57" t="n">
        <v>37</v>
      </c>
      <c r="B40" s="44" t="s">
        <v>128</v>
      </c>
      <c r="C40" s="38" t="n">
        <v>96.97</v>
      </c>
      <c r="D40" s="58" t="s">
        <v>196</v>
      </c>
      <c r="E40" s="59" t="n">
        <v>44019</v>
      </c>
      <c r="H40" s="59" t="s">
        <v>33</v>
      </c>
      <c r="I40" s="59" t="s">
        <v>33</v>
      </c>
    </row>
    <row r="41" customFormat="false" ht="38.25" hidden="false" customHeight="true" outlineLevel="0" collapsed="false">
      <c r="A41" s="57" t="n">
        <v>38</v>
      </c>
      <c r="B41" s="44" t="s">
        <v>129</v>
      </c>
      <c r="C41" s="38" t="s">
        <v>130</v>
      </c>
      <c r="D41" s="58" t="s">
        <v>196</v>
      </c>
      <c r="E41" s="59" t="n">
        <v>44019</v>
      </c>
      <c r="H41" s="59" t="s">
        <v>33</v>
      </c>
      <c r="I41" s="59" t="s">
        <v>33</v>
      </c>
    </row>
    <row r="42" customFormat="false" ht="38.25" hidden="false" customHeight="true" outlineLevel="0" collapsed="false">
      <c r="A42" s="57" t="n">
        <v>39</v>
      </c>
      <c r="B42" s="44" t="s">
        <v>131</v>
      </c>
      <c r="C42" s="38" t="s">
        <v>132</v>
      </c>
      <c r="D42" s="58" t="s">
        <v>196</v>
      </c>
      <c r="E42" s="59" t="n">
        <v>44019</v>
      </c>
      <c r="H42" s="59" t="s">
        <v>33</v>
      </c>
      <c r="I42" s="59" t="s">
        <v>33</v>
      </c>
    </row>
    <row r="43" customFormat="false" ht="51" hidden="false" customHeight="true" outlineLevel="0" collapsed="false">
      <c r="A43" s="57" t="n">
        <v>40</v>
      </c>
      <c r="B43" s="44" t="s">
        <v>133</v>
      </c>
      <c r="C43" s="38" t="s">
        <v>134</v>
      </c>
      <c r="D43" s="58" t="s">
        <v>196</v>
      </c>
      <c r="E43" s="59" t="s">
        <v>33</v>
      </c>
      <c r="H43" s="59" t="n">
        <v>44029</v>
      </c>
      <c r="I43" s="59" t="s">
        <v>33</v>
      </c>
    </row>
    <row r="44" customFormat="false" ht="24" hidden="false" customHeight="true" outlineLevel="0" collapsed="false">
      <c r="A44" s="57" t="n">
        <v>41</v>
      </c>
      <c r="B44" s="44" t="s">
        <v>137</v>
      </c>
      <c r="C44" s="38" t="s">
        <v>138</v>
      </c>
      <c r="D44" s="58" t="s">
        <v>196</v>
      </c>
      <c r="E44" s="59" t="s">
        <v>33</v>
      </c>
      <c r="H44" s="59" t="n">
        <v>44029</v>
      </c>
      <c r="I44" s="59" t="s">
        <v>33</v>
      </c>
    </row>
    <row r="45" customFormat="false" ht="25.5" hidden="false" customHeight="true" outlineLevel="0" collapsed="false">
      <c r="A45" s="57" t="n">
        <v>42</v>
      </c>
      <c r="B45" s="44" t="s">
        <v>139</v>
      </c>
      <c r="C45" s="38" t="s">
        <v>140</v>
      </c>
      <c r="D45" s="58" t="s">
        <v>196</v>
      </c>
      <c r="E45" s="59" t="s">
        <v>33</v>
      </c>
      <c r="H45" s="59" t="n">
        <v>44029</v>
      </c>
      <c r="I45" s="59" t="s">
        <v>33</v>
      </c>
    </row>
    <row r="46" customFormat="false" ht="51" hidden="false" customHeight="true" outlineLevel="0" collapsed="false">
      <c r="A46" s="57" t="n">
        <v>43</v>
      </c>
      <c r="B46" s="44" t="s">
        <v>141</v>
      </c>
      <c r="C46" s="38" t="s">
        <v>142</v>
      </c>
      <c r="D46" s="58" t="s">
        <v>196</v>
      </c>
      <c r="E46" s="59" t="s">
        <v>33</v>
      </c>
      <c r="H46" s="59" t="n">
        <v>44029</v>
      </c>
      <c r="I46" s="59" t="s">
        <v>33</v>
      </c>
    </row>
    <row r="47" customFormat="false" ht="25.5" hidden="false" customHeight="true" outlineLevel="0" collapsed="false">
      <c r="A47" s="57" t="n">
        <v>44</v>
      </c>
      <c r="B47" s="44" t="s">
        <v>143</v>
      </c>
      <c r="C47" s="38" t="s">
        <v>144</v>
      </c>
      <c r="D47" s="58" t="s">
        <v>196</v>
      </c>
      <c r="E47" s="59" t="s">
        <v>198</v>
      </c>
      <c r="H47" s="59" t="n">
        <v>44029</v>
      </c>
      <c r="I47" s="59" t="s">
        <v>33</v>
      </c>
    </row>
    <row r="48" customFormat="false" ht="25.5" hidden="false" customHeight="true" outlineLevel="0" collapsed="false">
      <c r="A48" s="57" t="n">
        <v>45</v>
      </c>
      <c r="B48" s="44" t="s">
        <v>145</v>
      </c>
      <c r="C48" s="38" t="s">
        <v>146</v>
      </c>
      <c r="D48" s="58" t="s">
        <v>196</v>
      </c>
      <c r="E48" s="59" t="s">
        <v>33</v>
      </c>
      <c r="H48" s="59" t="n">
        <v>44029</v>
      </c>
      <c r="I48" s="59" t="s">
        <v>33</v>
      </c>
    </row>
    <row r="49" customFormat="false" ht="36" hidden="false" customHeight="true" outlineLevel="0" collapsed="false">
      <c r="A49" s="57" t="n">
        <v>46</v>
      </c>
      <c r="B49" s="44" t="s">
        <v>148</v>
      </c>
      <c r="C49" s="38" t="s">
        <v>149</v>
      </c>
      <c r="D49" s="58" t="s">
        <v>196</v>
      </c>
      <c r="E49" s="59"/>
      <c r="H49" s="59" t="n">
        <v>44029</v>
      </c>
      <c r="I49" s="59" t="s">
        <v>33</v>
      </c>
    </row>
    <row r="50" customFormat="false" ht="25.5" hidden="false" customHeight="true" outlineLevel="0" collapsed="false">
      <c r="A50" s="57" t="n">
        <v>47</v>
      </c>
      <c r="B50" s="44" t="s">
        <v>150</v>
      </c>
      <c r="C50" s="38" t="s">
        <v>151</v>
      </c>
      <c r="D50" s="58" t="s">
        <v>196</v>
      </c>
      <c r="E50" s="59" t="s">
        <v>33</v>
      </c>
      <c r="H50" s="59" t="n">
        <v>44029</v>
      </c>
      <c r="I50" s="59" t="s">
        <v>33</v>
      </c>
    </row>
    <row r="51" customFormat="false" ht="24" hidden="false" customHeight="true" outlineLevel="0" collapsed="false">
      <c r="A51" s="57" t="n">
        <v>48</v>
      </c>
      <c r="B51" s="44" t="s">
        <v>153</v>
      </c>
      <c r="C51" s="38" t="s">
        <v>154</v>
      </c>
      <c r="D51" s="58" t="s">
        <v>196</v>
      </c>
      <c r="E51" s="59" t="s">
        <v>33</v>
      </c>
      <c r="H51" s="59" t="n">
        <v>44029</v>
      </c>
      <c r="I51" s="59" t="s">
        <v>33</v>
      </c>
    </row>
    <row r="52" customFormat="false" ht="84" hidden="false" customHeight="true" outlineLevel="0" collapsed="false">
      <c r="A52" s="57" t="n">
        <v>49</v>
      </c>
      <c r="B52" s="44" t="s">
        <v>155</v>
      </c>
      <c r="C52" s="38" t="s">
        <v>156</v>
      </c>
      <c r="D52" s="58" t="s">
        <v>196</v>
      </c>
      <c r="E52" s="59" t="s">
        <v>33</v>
      </c>
      <c r="H52" s="59" t="s">
        <v>33</v>
      </c>
      <c r="I52" s="59" t="n">
        <v>44039</v>
      </c>
    </row>
    <row r="53" customFormat="false" ht="108" hidden="false" customHeight="true" outlineLevel="0" collapsed="false">
      <c r="A53" s="57" t="n">
        <v>50</v>
      </c>
      <c r="B53" s="44" t="s">
        <v>158</v>
      </c>
      <c r="C53" s="38" t="s">
        <v>159</v>
      </c>
      <c r="D53" s="58" t="s">
        <v>196</v>
      </c>
      <c r="E53" s="59" t="s">
        <v>33</v>
      </c>
      <c r="H53" s="59" t="s">
        <v>33</v>
      </c>
      <c r="I53" s="59" t="n">
        <v>44039</v>
      </c>
    </row>
    <row r="54" customFormat="false" ht="48" hidden="false" customHeight="true" outlineLevel="0" collapsed="false">
      <c r="A54" s="57" t="n">
        <v>51</v>
      </c>
      <c r="B54" s="44" t="s">
        <v>160</v>
      </c>
      <c r="C54" s="38" t="s">
        <v>161</v>
      </c>
      <c r="D54" s="58" t="s">
        <v>196</v>
      </c>
      <c r="E54" s="59" t="s">
        <v>33</v>
      </c>
      <c r="H54" s="59" t="s">
        <v>33</v>
      </c>
      <c r="I54" s="59" t="n">
        <v>44039</v>
      </c>
    </row>
    <row r="55" customFormat="false" ht="48" hidden="false" customHeight="true" outlineLevel="0" collapsed="false">
      <c r="A55" s="57" t="n">
        <v>52</v>
      </c>
      <c r="B55" s="60" t="s">
        <v>162</v>
      </c>
      <c r="C55" s="38" t="s">
        <v>163</v>
      </c>
      <c r="D55" s="58" t="s">
        <v>196</v>
      </c>
      <c r="E55" s="59" t="s">
        <v>33</v>
      </c>
      <c r="H55" s="59" t="s">
        <v>33</v>
      </c>
      <c r="I55" s="59" t="n">
        <v>44039</v>
      </c>
    </row>
    <row r="56" customFormat="false" ht="15" hidden="false" customHeight="true" outlineLevel="0" collapsed="false">
      <c r="A56" s="61" t="s">
        <v>188</v>
      </c>
      <c r="B56" s="62"/>
      <c r="C56" s="62"/>
    </row>
    <row r="57" customFormat="false" ht="14.25" hidden="false" customHeight="true" outlineLevel="0" collapsed="false">
      <c r="A57" s="63" t="s">
        <v>189</v>
      </c>
      <c r="B57" s="63"/>
      <c r="C57" s="63"/>
      <c r="D57" s="52" t="s">
        <v>190</v>
      </c>
      <c r="E57" s="52"/>
    </row>
    <row r="58" customFormat="false" ht="15" hidden="false" customHeight="true" outlineLevel="0" collapsed="false">
      <c r="A58" s="62"/>
      <c r="B58" s="64"/>
      <c r="E58" s="65"/>
    </row>
    <row r="59" customFormat="false" ht="15" hidden="false" customHeight="true" outlineLevel="0" collapsed="false">
      <c r="A59" s="66"/>
      <c r="B59" s="61"/>
      <c r="E59" s="65"/>
    </row>
    <row r="60" customFormat="false" ht="15" hidden="false" customHeight="true" outlineLevel="0" collapsed="false">
      <c r="A60" s="67" t="s">
        <v>191</v>
      </c>
      <c r="B60" s="62"/>
      <c r="E60" s="62"/>
    </row>
    <row r="61" customFormat="false" ht="14.25" hidden="false" customHeight="true" outlineLevel="0" collapsed="false">
      <c r="A61" s="68" t="s">
        <v>192</v>
      </c>
      <c r="B61" s="68"/>
      <c r="C61" s="68"/>
      <c r="D61" s="52" t="s">
        <v>190</v>
      </c>
      <c r="E61" s="52"/>
    </row>
  </sheetData>
  <mergeCells count="7">
    <mergeCell ref="A1:I1"/>
    <mergeCell ref="A2:B2"/>
    <mergeCell ref="E3:I3"/>
    <mergeCell ref="A57:C57"/>
    <mergeCell ref="D57:E57"/>
    <mergeCell ref="A61:C61"/>
    <mergeCell ref="D61:E6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88"/>
  <sheetViews>
    <sheetView showFormulas="false" showGridLines="true" showRowColHeaders="true" showZeros="true" rightToLeft="false" tabSelected="false" showOutlineSymbols="true" defaultGridColor="true" view="pageBreakPreview" topLeftCell="A1" colorId="64" zoomScale="75" zoomScaleNormal="75" zoomScalePageLayoutView="75" workbookViewId="0">
      <selection pane="topLeft" activeCell="A1" activeCellId="0" sqref="A1"/>
    </sheetView>
  </sheetViews>
  <sheetFormatPr defaultColWidth="10.2578125" defaultRowHeight="14.25" zeroHeight="false" outlineLevelRow="0" outlineLevelCol="0"/>
  <cols>
    <col collapsed="false" customWidth="true" hidden="false" outlineLevel="0" max="2" min="2" style="69" width="10.38"/>
    <col collapsed="false" customWidth="true" hidden="false" outlineLevel="0" max="3" min="3" style="70" width="13.37"/>
    <col collapsed="false" customWidth="true" hidden="false" outlineLevel="0" max="5" min="5" style="1" width="17.5"/>
  </cols>
  <sheetData>
    <row r="1" customFormat="false" ht="16.5" hidden="false" customHeight="true" outlineLevel="0" collapsed="false">
      <c r="A1" s="71" t="s">
        <v>199</v>
      </c>
      <c r="B1" s="71"/>
      <c r="C1" s="71"/>
      <c r="D1" s="71"/>
      <c r="E1" s="71"/>
    </row>
    <row r="2" customFormat="false" ht="14.25" hidden="false" customHeight="true" outlineLevel="0" collapsed="false">
      <c r="A2" s="53" t="s">
        <v>200</v>
      </c>
      <c r="B2" s="53"/>
      <c r="C2" s="46"/>
    </row>
    <row r="3" customFormat="false" ht="24" hidden="false" customHeight="true" outlineLevel="0" collapsed="false">
      <c r="A3" s="40" t="s">
        <v>194</v>
      </c>
      <c r="B3" s="38" t="s">
        <v>56</v>
      </c>
      <c r="C3" s="39" t="s">
        <v>57</v>
      </c>
      <c r="D3" s="40" t="s">
        <v>59</v>
      </c>
      <c r="E3" s="72" t="s">
        <v>195</v>
      </c>
    </row>
    <row r="4" customFormat="false" ht="40.5" hidden="false" customHeight="true" outlineLevel="0" collapsed="false">
      <c r="A4" s="58" t="n">
        <v>1</v>
      </c>
      <c r="B4" s="73" t="s">
        <v>68</v>
      </c>
      <c r="C4" s="73" t="n">
        <v>1.2</v>
      </c>
      <c r="D4" s="58" t="s">
        <v>196</v>
      </c>
      <c r="E4" s="59"/>
    </row>
    <row r="5" customFormat="false" ht="40.5" hidden="false" customHeight="true" outlineLevel="0" collapsed="false">
      <c r="A5" s="58" t="n">
        <v>2</v>
      </c>
      <c r="B5" s="73" t="s">
        <v>73</v>
      </c>
      <c r="C5" s="73" t="s">
        <v>74</v>
      </c>
      <c r="D5" s="58" t="s">
        <v>196</v>
      </c>
      <c r="E5" s="74"/>
    </row>
    <row r="6" customFormat="false" ht="40.5" hidden="false" customHeight="true" outlineLevel="0" collapsed="false">
      <c r="A6" s="58" t="n">
        <v>3</v>
      </c>
      <c r="B6" s="73" t="s">
        <v>75</v>
      </c>
      <c r="C6" s="73" t="s">
        <v>76</v>
      </c>
      <c r="D6" s="58" t="s">
        <v>196</v>
      </c>
      <c r="E6" s="74"/>
    </row>
    <row r="7" customFormat="false" ht="27" hidden="false" customHeight="true" outlineLevel="0" collapsed="false">
      <c r="A7" s="58" t="n">
        <v>4</v>
      </c>
      <c r="B7" s="73" t="s">
        <v>77</v>
      </c>
      <c r="C7" s="73" t="s">
        <v>78</v>
      </c>
      <c r="D7" s="58" t="s">
        <v>196</v>
      </c>
      <c r="E7" s="74"/>
    </row>
    <row r="8" customFormat="false" ht="54" hidden="false" customHeight="true" outlineLevel="0" collapsed="false">
      <c r="A8" s="58" t="n">
        <v>5</v>
      </c>
      <c r="B8" s="73" t="s">
        <v>79</v>
      </c>
      <c r="C8" s="73" t="n">
        <v>18.19</v>
      </c>
      <c r="D8" s="58" t="s">
        <v>196</v>
      </c>
      <c r="E8" s="74"/>
    </row>
    <row r="9" customFormat="false" ht="40.5" hidden="false" customHeight="true" outlineLevel="0" collapsed="false">
      <c r="A9" s="58" t="n">
        <v>6</v>
      </c>
      <c r="B9" s="73" t="s">
        <v>80</v>
      </c>
      <c r="C9" s="73" t="n">
        <v>108</v>
      </c>
      <c r="D9" s="58" t="s">
        <v>196</v>
      </c>
      <c r="E9" s="74"/>
    </row>
    <row r="10" customFormat="false" ht="40.5" hidden="false" customHeight="true" outlineLevel="0" collapsed="false">
      <c r="A10" s="58" t="n">
        <v>7</v>
      </c>
      <c r="B10" s="73" t="s">
        <v>81</v>
      </c>
      <c r="C10" s="73" t="n">
        <v>22.21</v>
      </c>
      <c r="D10" s="58" t="s">
        <v>196</v>
      </c>
      <c r="E10" s="74"/>
    </row>
    <row r="11" customFormat="false" ht="40.5" hidden="false" customHeight="true" outlineLevel="0" collapsed="false">
      <c r="A11" s="58" t="n">
        <v>8</v>
      </c>
      <c r="B11" s="73" t="s">
        <v>82</v>
      </c>
      <c r="C11" s="73" t="n">
        <v>23.24</v>
      </c>
      <c r="D11" s="58" t="s">
        <v>196</v>
      </c>
      <c r="E11" s="74"/>
    </row>
    <row r="12" customFormat="false" ht="40.5" hidden="false" customHeight="true" outlineLevel="0" collapsed="false">
      <c r="A12" s="58" t="n">
        <v>9</v>
      </c>
      <c r="B12" s="73" t="s">
        <v>83</v>
      </c>
      <c r="C12" s="73" t="n">
        <v>25.26</v>
      </c>
      <c r="D12" s="58" t="s">
        <v>196</v>
      </c>
      <c r="E12" s="74"/>
    </row>
    <row r="13" customFormat="false" ht="40.5" hidden="false" customHeight="true" outlineLevel="0" collapsed="false">
      <c r="A13" s="58" t="n">
        <v>10</v>
      </c>
      <c r="B13" s="73" t="s">
        <v>84</v>
      </c>
      <c r="C13" s="73" t="n">
        <v>33.34</v>
      </c>
      <c r="D13" s="58" t="s">
        <v>196</v>
      </c>
      <c r="E13" s="74"/>
    </row>
    <row r="14" customFormat="false" ht="67.5" hidden="false" customHeight="true" outlineLevel="0" collapsed="false">
      <c r="A14" s="58" t="n">
        <v>11</v>
      </c>
      <c r="B14" s="73" t="s">
        <v>86</v>
      </c>
      <c r="C14" s="73" t="s">
        <v>87</v>
      </c>
      <c r="D14" s="58" t="s">
        <v>196</v>
      </c>
      <c r="E14" s="74"/>
    </row>
    <row r="15" customFormat="false" ht="81" hidden="false" customHeight="true" outlineLevel="0" collapsed="false">
      <c r="A15" s="58" t="n">
        <v>12</v>
      </c>
      <c r="B15" s="73" t="s">
        <v>88</v>
      </c>
      <c r="C15" s="73" t="n">
        <v>37</v>
      </c>
      <c r="D15" s="58" t="s">
        <v>196</v>
      </c>
      <c r="E15" s="74"/>
    </row>
    <row r="16" customFormat="false" ht="54" hidden="false" customHeight="true" outlineLevel="0" collapsed="false">
      <c r="A16" s="58" t="n">
        <v>13</v>
      </c>
      <c r="B16" s="73" t="s">
        <v>89</v>
      </c>
      <c r="C16" s="73" t="s">
        <v>197</v>
      </c>
      <c r="D16" s="58" t="s">
        <v>196</v>
      </c>
      <c r="E16" s="74"/>
    </row>
    <row r="17" customFormat="false" ht="40.5" hidden="false" customHeight="true" outlineLevel="0" collapsed="false">
      <c r="A17" s="58" t="n">
        <v>14</v>
      </c>
      <c r="B17" s="73" t="s">
        <v>93</v>
      </c>
      <c r="C17" s="73" t="s">
        <v>94</v>
      </c>
      <c r="D17" s="58" t="s">
        <v>196</v>
      </c>
      <c r="E17" s="74"/>
    </row>
    <row r="18" customFormat="false" ht="40.5" hidden="false" customHeight="true" outlineLevel="0" collapsed="false">
      <c r="A18" s="58" t="n">
        <v>15</v>
      </c>
      <c r="B18" s="73" t="s">
        <v>95</v>
      </c>
      <c r="C18" s="73" t="n">
        <v>55.63</v>
      </c>
      <c r="D18" s="58" t="s">
        <v>196</v>
      </c>
      <c r="E18" s="74"/>
    </row>
    <row r="19" customFormat="false" ht="40.5" hidden="false" customHeight="true" outlineLevel="0" collapsed="false">
      <c r="A19" s="58" t="n">
        <v>16</v>
      </c>
      <c r="B19" s="73" t="s">
        <v>98</v>
      </c>
      <c r="C19" s="73" t="n">
        <v>64.67</v>
      </c>
      <c r="D19" s="58" t="s">
        <v>196</v>
      </c>
      <c r="E19" s="74"/>
    </row>
    <row r="20" customFormat="false" ht="40.5" hidden="false" customHeight="true" outlineLevel="0" collapsed="false">
      <c r="A20" s="58" t="n">
        <v>17</v>
      </c>
      <c r="B20" s="73" t="s">
        <v>99</v>
      </c>
      <c r="C20" s="73" t="n">
        <v>65.66</v>
      </c>
      <c r="D20" s="58" t="s">
        <v>196</v>
      </c>
      <c r="E20" s="74"/>
    </row>
    <row r="21" customFormat="false" ht="54" hidden="false" customHeight="true" outlineLevel="0" collapsed="false">
      <c r="A21" s="58" t="n">
        <v>18</v>
      </c>
      <c r="B21" s="73" t="s">
        <v>100</v>
      </c>
      <c r="C21" s="73" t="s">
        <v>101</v>
      </c>
      <c r="D21" s="58" t="s">
        <v>196</v>
      </c>
      <c r="E21" s="74"/>
    </row>
    <row r="22" customFormat="false" ht="40.5" hidden="false" customHeight="true" outlineLevel="0" collapsed="false">
      <c r="A22" s="58" t="n">
        <v>19</v>
      </c>
      <c r="B22" s="73" t="s">
        <v>102</v>
      </c>
      <c r="C22" s="73" t="n">
        <v>27.28</v>
      </c>
      <c r="D22" s="58" t="s">
        <v>196</v>
      </c>
      <c r="E22" s="74"/>
    </row>
    <row r="23" customFormat="false" ht="67.5" hidden="false" customHeight="true" outlineLevel="0" collapsed="false">
      <c r="A23" s="58" t="n">
        <v>20</v>
      </c>
      <c r="B23" s="73" t="s">
        <v>103</v>
      </c>
      <c r="C23" s="73" t="s">
        <v>104</v>
      </c>
      <c r="D23" s="58" t="s">
        <v>196</v>
      </c>
      <c r="E23" s="74"/>
    </row>
    <row r="24" customFormat="false" ht="27" hidden="false" customHeight="true" outlineLevel="0" collapsed="false">
      <c r="A24" s="58" t="n">
        <v>21</v>
      </c>
      <c r="B24" s="73" t="s">
        <v>105</v>
      </c>
      <c r="C24" s="73" t="s">
        <v>106</v>
      </c>
      <c r="D24" s="58" t="s">
        <v>196</v>
      </c>
      <c r="E24" s="74"/>
    </row>
    <row r="25" customFormat="false" ht="14.25" hidden="false" customHeight="true" outlineLevel="0" collapsed="false">
      <c r="A25" s="58" t="n">
        <v>22</v>
      </c>
      <c r="B25" s="73" t="s">
        <v>107</v>
      </c>
      <c r="C25" s="73" t="n">
        <v>10.9</v>
      </c>
      <c r="D25" s="58" t="s">
        <v>196</v>
      </c>
      <c r="E25" s="74"/>
    </row>
    <row r="26" customFormat="false" ht="40.5" hidden="false" customHeight="true" outlineLevel="0" collapsed="false">
      <c r="A26" s="58" t="n">
        <v>23</v>
      </c>
      <c r="B26" s="73" t="s">
        <v>108</v>
      </c>
      <c r="C26" s="73" t="n">
        <v>114</v>
      </c>
      <c r="D26" s="58" t="s">
        <v>196</v>
      </c>
      <c r="E26" s="74"/>
    </row>
    <row r="27" customFormat="false" ht="40.5" hidden="false" customHeight="true" outlineLevel="0" collapsed="false">
      <c r="A27" s="58" t="n">
        <v>24</v>
      </c>
      <c r="B27" s="73" t="s">
        <v>109</v>
      </c>
      <c r="C27" s="73" t="s">
        <v>110</v>
      </c>
      <c r="D27" s="58" t="s">
        <v>196</v>
      </c>
      <c r="E27" s="74"/>
    </row>
    <row r="28" customFormat="false" ht="40.5" hidden="false" customHeight="true" outlineLevel="0" collapsed="false">
      <c r="A28" s="58" t="n">
        <v>25</v>
      </c>
      <c r="B28" s="73" t="s">
        <v>111</v>
      </c>
      <c r="C28" s="73" t="n">
        <v>112</v>
      </c>
      <c r="D28" s="58" t="s">
        <v>196</v>
      </c>
      <c r="E28" s="74"/>
    </row>
    <row r="29" customFormat="false" ht="40.5" hidden="false" customHeight="true" outlineLevel="0" collapsed="false">
      <c r="A29" s="58" t="n">
        <v>26</v>
      </c>
      <c r="B29" s="73" t="s">
        <v>112</v>
      </c>
      <c r="C29" s="73" t="n">
        <v>116</v>
      </c>
      <c r="D29" s="58" t="s">
        <v>196</v>
      </c>
      <c r="E29" s="74"/>
    </row>
    <row r="30" customFormat="false" ht="67.5" hidden="false" customHeight="true" outlineLevel="0" collapsed="false">
      <c r="A30" s="58" t="n">
        <v>27</v>
      </c>
      <c r="B30" s="73" t="s">
        <v>103</v>
      </c>
      <c r="C30" s="73" t="s">
        <v>114</v>
      </c>
      <c r="D30" s="58" t="s">
        <v>196</v>
      </c>
      <c r="E30" s="74"/>
    </row>
    <row r="31" customFormat="false" ht="40.5" hidden="false" customHeight="true" outlineLevel="0" collapsed="false">
      <c r="A31" s="58" t="n">
        <v>28</v>
      </c>
      <c r="B31" s="73" t="s">
        <v>102</v>
      </c>
      <c r="C31" s="73" t="n">
        <v>51.52</v>
      </c>
      <c r="D31" s="58" t="s">
        <v>196</v>
      </c>
      <c r="E31" s="74"/>
    </row>
    <row r="32" customFormat="false" ht="54" hidden="false" customHeight="true" outlineLevel="0" collapsed="false">
      <c r="A32" s="58" t="n">
        <v>29</v>
      </c>
      <c r="B32" s="73" t="s">
        <v>115</v>
      </c>
      <c r="C32" s="73" t="n">
        <v>126</v>
      </c>
      <c r="D32" s="58" t="s">
        <v>196</v>
      </c>
      <c r="E32" s="74"/>
    </row>
    <row r="33" customFormat="false" ht="40.5" hidden="false" customHeight="true" outlineLevel="0" collapsed="false">
      <c r="A33" s="58" t="n">
        <v>30</v>
      </c>
      <c r="B33" s="73" t="s">
        <v>117</v>
      </c>
      <c r="C33" s="73" t="s">
        <v>118</v>
      </c>
      <c r="D33" s="58" t="s">
        <v>196</v>
      </c>
      <c r="E33" s="74"/>
    </row>
    <row r="34" customFormat="false" ht="54" hidden="false" customHeight="true" outlineLevel="0" collapsed="false">
      <c r="A34" s="58" t="n">
        <v>31</v>
      </c>
      <c r="B34" s="73" t="s">
        <v>119</v>
      </c>
      <c r="C34" s="73" t="s">
        <v>120</v>
      </c>
      <c r="D34" s="58" t="s">
        <v>196</v>
      </c>
      <c r="E34" s="74"/>
    </row>
    <row r="35" customFormat="false" ht="27" hidden="false" customHeight="true" outlineLevel="0" collapsed="false">
      <c r="A35" s="58" t="n">
        <v>32</v>
      </c>
      <c r="B35" s="73" t="s">
        <v>121</v>
      </c>
      <c r="C35" s="73" t="s">
        <v>122</v>
      </c>
      <c r="D35" s="58" t="s">
        <v>196</v>
      </c>
      <c r="E35" s="74"/>
    </row>
    <row r="36" customFormat="false" ht="67.5" hidden="false" customHeight="true" outlineLevel="0" collapsed="false">
      <c r="A36" s="58" t="n">
        <v>33</v>
      </c>
      <c r="B36" s="73" t="s">
        <v>123</v>
      </c>
      <c r="C36" s="73" t="n">
        <v>69</v>
      </c>
      <c r="D36" s="58" t="s">
        <v>196</v>
      </c>
      <c r="E36" s="74"/>
    </row>
    <row r="37" customFormat="false" ht="27" hidden="false" customHeight="true" outlineLevel="0" collapsed="false">
      <c r="A37" s="58" t="n">
        <v>34</v>
      </c>
      <c r="B37" s="73" t="s">
        <v>124</v>
      </c>
      <c r="C37" s="73" t="n">
        <v>80</v>
      </c>
      <c r="D37" s="58" t="s">
        <v>196</v>
      </c>
      <c r="E37" s="74"/>
    </row>
    <row r="38" customFormat="false" ht="27" hidden="false" customHeight="true" outlineLevel="0" collapsed="false">
      <c r="A38" s="58" t="n">
        <v>35</v>
      </c>
      <c r="B38" s="73" t="s">
        <v>125</v>
      </c>
      <c r="C38" s="73" t="n">
        <v>74.75</v>
      </c>
      <c r="D38" s="58" t="s">
        <v>196</v>
      </c>
      <c r="E38" s="74"/>
    </row>
    <row r="39" customFormat="false" ht="40.5" hidden="false" customHeight="true" outlineLevel="0" collapsed="false">
      <c r="A39" s="58" t="n">
        <v>36</v>
      </c>
      <c r="B39" s="73" t="s">
        <v>126</v>
      </c>
      <c r="C39" s="73" t="s">
        <v>127</v>
      </c>
      <c r="D39" s="58" t="s">
        <v>196</v>
      </c>
      <c r="E39" s="74"/>
    </row>
    <row r="40" customFormat="false" ht="40.5" hidden="false" customHeight="true" outlineLevel="0" collapsed="false">
      <c r="A40" s="58" t="n">
        <v>37</v>
      </c>
      <c r="B40" s="73" t="s">
        <v>128</v>
      </c>
      <c r="C40" s="73" t="n">
        <v>96.97</v>
      </c>
      <c r="D40" s="58" t="s">
        <v>196</v>
      </c>
      <c r="E40" s="74"/>
    </row>
    <row r="41" customFormat="false" ht="27" hidden="false" customHeight="true" outlineLevel="0" collapsed="false">
      <c r="A41" s="58" t="n">
        <v>38</v>
      </c>
      <c r="B41" s="73" t="s">
        <v>201</v>
      </c>
      <c r="C41" s="73" t="s">
        <v>202</v>
      </c>
      <c r="D41" s="58" t="s">
        <v>196</v>
      </c>
      <c r="E41" s="74"/>
    </row>
    <row r="42" customFormat="false" ht="40.5" hidden="false" customHeight="true" outlineLevel="0" collapsed="false">
      <c r="A42" s="58" t="n">
        <v>39</v>
      </c>
      <c r="B42" s="73" t="s">
        <v>129</v>
      </c>
      <c r="C42" s="73" t="s">
        <v>130</v>
      </c>
      <c r="D42" s="58" t="s">
        <v>196</v>
      </c>
      <c r="E42" s="74"/>
    </row>
    <row r="43" customFormat="false" ht="40.5" hidden="false" customHeight="true" outlineLevel="0" collapsed="false">
      <c r="A43" s="58" t="n">
        <v>40</v>
      </c>
      <c r="B43" s="73" t="s">
        <v>131</v>
      </c>
      <c r="C43" s="73" t="s">
        <v>132</v>
      </c>
      <c r="D43" s="58" t="s">
        <v>196</v>
      </c>
      <c r="E43" s="74"/>
    </row>
    <row r="44" customFormat="false" ht="54" hidden="false" customHeight="true" outlineLevel="0" collapsed="false">
      <c r="A44" s="58" t="n">
        <v>41</v>
      </c>
      <c r="B44" s="73" t="s">
        <v>133</v>
      </c>
      <c r="C44" s="73" t="s">
        <v>134</v>
      </c>
      <c r="D44" s="58" t="s">
        <v>196</v>
      </c>
      <c r="E44" s="74"/>
    </row>
    <row r="45" customFormat="false" ht="27" hidden="false" customHeight="true" outlineLevel="0" collapsed="false">
      <c r="A45" s="58" t="n">
        <v>42</v>
      </c>
      <c r="B45" s="73" t="s">
        <v>137</v>
      </c>
      <c r="C45" s="73" t="s">
        <v>138</v>
      </c>
      <c r="D45" s="58" t="s">
        <v>196</v>
      </c>
      <c r="E45" s="74"/>
    </row>
    <row r="46" customFormat="false" ht="27" hidden="false" customHeight="true" outlineLevel="0" collapsed="false">
      <c r="A46" s="58" t="n">
        <v>43</v>
      </c>
      <c r="B46" s="73" t="s">
        <v>139</v>
      </c>
      <c r="C46" s="73" t="s">
        <v>140</v>
      </c>
      <c r="D46" s="58" t="s">
        <v>196</v>
      </c>
      <c r="E46" s="74"/>
    </row>
    <row r="47" customFormat="false" ht="54" hidden="false" customHeight="true" outlineLevel="0" collapsed="false">
      <c r="A47" s="58" t="n">
        <v>44</v>
      </c>
      <c r="B47" s="73" t="s">
        <v>141</v>
      </c>
      <c r="C47" s="73" t="s">
        <v>142</v>
      </c>
      <c r="D47" s="58" t="s">
        <v>196</v>
      </c>
      <c r="E47" s="74"/>
    </row>
    <row r="48" customFormat="false" ht="27" hidden="false" customHeight="true" outlineLevel="0" collapsed="false">
      <c r="A48" s="58" t="n">
        <v>45</v>
      </c>
      <c r="B48" s="73" t="s">
        <v>143</v>
      </c>
      <c r="C48" s="73" t="s">
        <v>144</v>
      </c>
      <c r="D48" s="58" t="s">
        <v>196</v>
      </c>
      <c r="E48" s="74"/>
    </row>
    <row r="49" customFormat="false" ht="27" hidden="false" customHeight="true" outlineLevel="0" collapsed="false">
      <c r="A49" s="58" t="n">
        <v>46</v>
      </c>
      <c r="B49" s="73" t="s">
        <v>145</v>
      </c>
      <c r="C49" s="73" t="s">
        <v>146</v>
      </c>
      <c r="D49" s="58" t="s">
        <v>196</v>
      </c>
      <c r="E49" s="74"/>
    </row>
    <row r="50" customFormat="false" ht="27" hidden="false" customHeight="true" outlineLevel="0" collapsed="false">
      <c r="A50" s="58" t="n">
        <v>47</v>
      </c>
      <c r="B50" s="73" t="s">
        <v>148</v>
      </c>
      <c r="C50" s="73" t="s">
        <v>149</v>
      </c>
      <c r="D50" s="58" t="s">
        <v>196</v>
      </c>
      <c r="E50" s="74"/>
    </row>
    <row r="51" customFormat="false" ht="27" hidden="false" customHeight="true" outlineLevel="0" collapsed="false">
      <c r="A51" s="58" t="n">
        <v>48</v>
      </c>
      <c r="B51" s="73" t="s">
        <v>150</v>
      </c>
      <c r="C51" s="73" t="s">
        <v>151</v>
      </c>
      <c r="D51" s="58" t="s">
        <v>196</v>
      </c>
      <c r="E51" s="74"/>
    </row>
    <row r="52" customFormat="false" ht="27" hidden="false" customHeight="true" outlineLevel="0" collapsed="false">
      <c r="A52" s="58" t="n">
        <v>49</v>
      </c>
      <c r="B52" s="73" t="s">
        <v>153</v>
      </c>
      <c r="C52" s="73" t="s">
        <v>154</v>
      </c>
      <c r="D52" s="58" t="s">
        <v>196</v>
      </c>
      <c r="E52" s="74"/>
    </row>
    <row r="53" customFormat="false" ht="14.25" hidden="false" customHeight="true" outlineLevel="0" collapsed="false">
      <c r="A53" s="58" t="n">
        <v>50</v>
      </c>
      <c r="B53" s="73" t="s">
        <v>203</v>
      </c>
      <c r="C53" s="73" t="s">
        <v>204</v>
      </c>
      <c r="D53" s="58" t="s">
        <v>196</v>
      </c>
      <c r="E53" s="74"/>
    </row>
    <row r="54" customFormat="false" ht="67.5" hidden="false" customHeight="true" outlineLevel="0" collapsed="false">
      <c r="A54" s="58" t="n">
        <v>51</v>
      </c>
      <c r="B54" s="75" t="s">
        <v>205</v>
      </c>
      <c r="C54" s="76" t="s">
        <v>206</v>
      </c>
      <c r="D54" s="58" t="s">
        <v>196</v>
      </c>
      <c r="E54" s="74"/>
    </row>
    <row r="55" customFormat="false" ht="81" hidden="false" customHeight="true" outlineLevel="0" collapsed="false">
      <c r="A55" s="58" t="n">
        <v>52</v>
      </c>
      <c r="B55" s="77" t="s">
        <v>207</v>
      </c>
      <c r="C55" s="78" t="s">
        <v>208</v>
      </c>
      <c r="D55" s="58" t="s">
        <v>196</v>
      </c>
      <c r="E55" s="74"/>
    </row>
    <row r="56" customFormat="false" ht="40.5" hidden="false" customHeight="true" outlineLevel="0" collapsed="false">
      <c r="A56" s="58" t="n">
        <v>53</v>
      </c>
      <c r="B56" s="77" t="s">
        <v>209</v>
      </c>
      <c r="C56" s="78" t="n">
        <v>20.21</v>
      </c>
      <c r="D56" s="58" t="s">
        <v>196</v>
      </c>
      <c r="E56" s="74"/>
    </row>
    <row r="57" customFormat="false" ht="40.5" hidden="false" customHeight="true" outlineLevel="0" collapsed="false">
      <c r="A57" s="58" t="n">
        <v>54</v>
      </c>
      <c r="B57" s="77" t="s">
        <v>139</v>
      </c>
      <c r="C57" s="78" t="s">
        <v>210</v>
      </c>
      <c r="D57" s="58" t="s">
        <v>196</v>
      </c>
      <c r="E57" s="74"/>
    </row>
    <row r="58" customFormat="false" ht="40.5" hidden="false" customHeight="true" outlineLevel="0" collapsed="false">
      <c r="A58" s="58" t="n">
        <v>55</v>
      </c>
      <c r="B58" s="77" t="s">
        <v>211</v>
      </c>
      <c r="C58" s="78" t="s">
        <v>212</v>
      </c>
      <c r="D58" s="58" t="s">
        <v>196</v>
      </c>
      <c r="E58" s="74"/>
    </row>
    <row r="59" customFormat="false" ht="27" hidden="false" customHeight="true" outlineLevel="0" collapsed="false">
      <c r="A59" s="58" t="n">
        <v>56</v>
      </c>
      <c r="B59" s="77" t="s">
        <v>213</v>
      </c>
      <c r="C59" s="78" t="s">
        <v>214</v>
      </c>
      <c r="D59" s="58" t="s">
        <v>196</v>
      </c>
      <c r="E59" s="74"/>
    </row>
    <row r="60" customFormat="false" ht="54" hidden="false" customHeight="true" outlineLevel="0" collapsed="false">
      <c r="A60" s="58" t="n">
        <v>57</v>
      </c>
      <c r="B60" s="77" t="s">
        <v>215</v>
      </c>
      <c r="C60" s="78" t="s">
        <v>216</v>
      </c>
      <c r="D60" s="58" t="s">
        <v>196</v>
      </c>
      <c r="E60" s="74"/>
    </row>
    <row r="61" customFormat="false" ht="40.5" hidden="false" customHeight="true" outlineLevel="0" collapsed="false">
      <c r="A61" s="58" t="n">
        <v>58</v>
      </c>
      <c r="B61" s="77" t="s">
        <v>217</v>
      </c>
      <c r="C61" s="78" t="n">
        <v>76.77</v>
      </c>
      <c r="D61" s="58" t="s">
        <v>196</v>
      </c>
      <c r="E61" s="74"/>
    </row>
    <row r="62" customFormat="false" ht="54" hidden="false" customHeight="true" outlineLevel="0" collapsed="false">
      <c r="A62" s="58" t="n">
        <v>59</v>
      </c>
      <c r="B62" s="77" t="s">
        <v>218</v>
      </c>
      <c r="C62" s="78" t="s">
        <v>219</v>
      </c>
      <c r="D62" s="58" t="s">
        <v>196</v>
      </c>
      <c r="E62" s="74"/>
    </row>
    <row r="63" customFormat="false" ht="54" hidden="false" customHeight="true" outlineLevel="0" collapsed="false">
      <c r="A63" s="58" t="n">
        <v>60</v>
      </c>
      <c r="B63" s="77" t="s">
        <v>220</v>
      </c>
      <c r="C63" s="78" t="s">
        <v>221</v>
      </c>
      <c r="D63" s="58" t="s">
        <v>196</v>
      </c>
      <c r="E63" s="74"/>
    </row>
    <row r="64" customFormat="false" ht="27" hidden="false" customHeight="true" outlineLevel="0" collapsed="false">
      <c r="A64" s="58" t="n">
        <v>61</v>
      </c>
      <c r="B64" s="77" t="s">
        <v>222</v>
      </c>
      <c r="C64" s="78" t="s">
        <v>223</v>
      </c>
      <c r="D64" s="58" t="s">
        <v>196</v>
      </c>
      <c r="E64" s="74"/>
    </row>
    <row r="65" customFormat="false" ht="54" hidden="false" customHeight="true" outlineLevel="0" collapsed="false">
      <c r="A65" s="58" t="n">
        <v>62</v>
      </c>
      <c r="B65" s="77" t="s">
        <v>224</v>
      </c>
      <c r="C65" s="78" t="s">
        <v>225</v>
      </c>
      <c r="D65" s="58" t="s">
        <v>196</v>
      </c>
      <c r="E65" s="74"/>
    </row>
    <row r="66" customFormat="false" ht="54" hidden="false" customHeight="true" outlineLevel="0" collapsed="false">
      <c r="A66" s="58" t="n">
        <v>63</v>
      </c>
      <c r="B66" s="77" t="s">
        <v>226</v>
      </c>
      <c r="C66" s="78" t="s">
        <v>227</v>
      </c>
      <c r="D66" s="58" t="s">
        <v>196</v>
      </c>
      <c r="E66" s="74"/>
    </row>
    <row r="67" customFormat="false" ht="54" hidden="false" customHeight="true" outlineLevel="0" collapsed="false">
      <c r="A67" s="58" t="n">
        <v>64</v>
      </c>
      <c r="B67" s="77" t="s">
        <v>228</v>
      </c>
      <c r="C67" s="78" t="s">
        <v>229</v>
      </c>
      <c r="D67" s="58" t="s">
        <v>196</v>
      </c>
      <c r="E67" s="74"/>
    </row>
    <row r="68" customFormat="false" ht="54" hidden="false" customHeight="true" outlineLevel="0" collapsed="false">
      <c r="A68" s="58" t="n">
        <v>65</v>
      </c>
      <c r="B68" s="77" t="s">
        <v>230</v>
      </c>
      <c r="C68" s="78" t="n">
        <v>135.136</v>
      </c>
      <c r="D68" s="58" t="s">
        <v>196</v>
      </c>
      <c r="E68" s="74"/>
    </row>
    <row r="69" customFormat="false" ht="27" hidden="false" customHeight="true" outlineLevel="0" collapsed="false">
      <c r="A69" s="58" t="n">
        <v>66</v>
      </c>
      <c r="B69" s="79" t="s">
        <v>231</v>
      </c>
      <c r="C69" s="78" t="n">
        <v>137.138</v>
      </c>
      <c r="D69" s="58" t="s">
        <v>196</v>
      </c>
      <c r="E69" s="74"/>
    </row>
    <row r="70" customFormat="false" ht="27" hidden="false" customHeight="true" outlineLevel="0" collapsed="false">
      <c r="A70" s="58" t="n">
        <v>67</v>
      </c>
      <c r="B70" s="79" t="s">
        <v>232</v>
      </c>
      <c r="C70" s="78" t="n">
        <v>140.139</v>
      </c>
      <c r="D70" s="58" t="s">
        <v>196</v>
      </c>
      <c r="E70" s="74"/>
    </row>
    <row r="71" customFormat="false" ht="27" hidden="false" customHeight="true" outlineLevel="0" collapsed="false">
      <c r="A71" s="58" t="n">
        <v>68</v>
      </c>
      <c r="B71" s="79" t="s">
        <v>233</v>
      </c>
      <c r="C71" s="78" t="n">
        <v>141.142</v>
      </c>
      <c r="D71" s="58" t="s">
        <v>196</v>
      </c>
      <c r="E71" s="74"/>
    </row>
    <row r="72" customFormat="false" ht="14.25" hidden="false" customHeight="true" outlineLevel="0" collapsed="false">
      <c r="A72" s="58" t="n">
        <v>69</v>
      </c>
      <c r="B72" s="79" t="s">
        <v>203</v>
      </c>
      <c r="C72" s="78" t="s">
        <v>234</v>
      </c>
      <c r="D72" s="58" t="s">
        <v>196</v>
      </c>
      <c r="E72" s="74"/>
    </row>
    <row r="73" customFormat="false" ht="40.5" hidden="false" customHeight="true" outlineLevel="0" collapsed="false">
      <c r="A73" s="58" t="n">
        <v>70</v>
      </c>
      <c r="B73" s="79" t="s">
        <v>235</v>
      </c>
      <c r="C73" s="78" t="s">
        <v>236</v>
      </c>
      <c r="D73" s="58" t="s">
        <v>196</v>
      </c>
      <c r="E73" s="74"/>
    </row>
    <row r="74" customFormat="false" ht="27" hidden="false" customHeight="true" outlineLevel="0" collapsed="false">
      <c r="A74" s="58" t="n">
        <v>71</v>
      </c>
      <c r="B74" s="79" t="s">
        <v>237</v>
      </c>
      <c r="C74" s="78" t="s">
        <v>238</v>
      </c>
      <c r="D74" s="58" t="s">
        <v>196</v>
      </c>
      <c r="E74" s="74"/>
    </row>
    <row r="75" customFormat="false" ht="54" hidden="false" customHeight="true" outlineLevel="0" collapsed="false">
      <c r="A75" s="58" t="n">
        <v>72</v>
      </c>
      <c r="B75" s="79" t="s">
        <v>239</v>
      </c>
      <c r="C75" s="78" t="s">
        <v>240</v>
      </c>
      <c r="D75" s="58" t="s">
        <v>196</v>
      </c>
      <c r="E75" s="74"/>
    </row>
    <row r="76" customFormat="false" ht="67.5" hidden="false" customHeight="true" outlineLevel="0" collapsed="false">
      <c r="A76" s="58" t="n">
        <v>73</v>
      </c>
      <c r="B76" s="79" t="s">
        <v>241</v>
      </c>
      <c r="C76" s="78" t="s">
        <v>242</v>
      </c>
      <c r="D76" s="58" t="s">
        <v>196</v>
      </c>
      <c r="E76" s="74"/>
    </row>
    <row r="77" customFormat="false" ht="27" hidden="false" customHeight="true" outlineLevel="0" collapsed="false">
      <c r="A77" s="58" t="n">
        <v>74</v>
      </c>
      <c r="B77" s="79" t="s">
        <v>243</v>
      </c>
      <c r="C77" s="78" t="n">
        <v>164.165</v>
      </c>
      <c r="D77" s="58" t="s">
        <v>196</v>
      </c>
      <c r="E77" s="74"/>
    </row>
    <row r="78" customFormat="false" ht="27" hidden="false" customHeight="true" outlineLevel="0" collapsed="false">
      <c r="A78" s="58" t="n">
        <v>75</v>
      </c>
      <c r="B78" s="79" t="s">
        <v>244</v>
      </c>
      <c r="C78" s="78" t="s">
        <v>245</v>
      </c>
      <c r="D78" s="58" t="s">
        <v>196</v>
      </c>
      <c r="E78" s="74"/>
    </row>
    <row r="79" customFormat="false" ht="14.25" hidden="false" customHeight="true" outlineLevel="0" collapsed="false">
      <c r="A79" s="36"/>
      <c r="B79" s="36"/>
      <c r="C79" s="33"/>
      <c r="D79" s="36"/>
      <c r="E79" s="36"/>
    </row>
    <row r="80" customFormat="false" ht="14.25" hidden="false" customHeight="true" outlineLevel="0" collapsed="false">
      <c r="A80" s="36"/>
      <c r="B80" s="36"/>
      <c r="C80" s="33"/>
      <c r="D80" s="36"/>
      <c r="E80" s="36"/>
    </row>
    <row r="81" customFormat="false" ht="14.25" hidden="false" customHeight="true" outlineLevel="0" collapsed="false">
      <c r="A81" s="36"/>
      <c r="B81" s="36"/>
      <c r="C81" s="33"/>
      <c r="D81" s="36"/>
      <c r="E81" s="36"/>
    </row>
    <row r="82" customFormat="false" ht="14.25" hidden="false" customHeight="true" outlineLevel="0" collapsed="false">
      <c r="A82" s="36"/>
      <c r="B82" s="36"/>
      <c r="C82" s="33"/>
      <c r="D82" s="36"/>
      <c r="E82" s="36"/>
    </row>
    <row r="83" customFormat="false" ht="14.25" hidden="false" customHeight="true" outlineLevel="0" collapsed="false">
      <c r="A83" s="49" t="s">
        <v>188</v>
      </c>
      <c r="B83" s="36"/>
      <c r="C83" s="36"/>
      <c r="D83" s="36"/>
      <c r="E83" s="36"/>
    </row>
    <row r="84" customFormat="false" ht="24.75" hidden="false" customHeight="true" outlineLevel="0" collapsed="false">
      <c r="A84" s="80" t="s">
        <v>189</v>
      </c>
      <c r="B84" s="80"/>
      <c r="C84" s="80"/>
      <c r="D84" s="81" t="s">
        <v>190</v>
      </c>
      <c r="E84" s="81"/>
    </row>
    <row r="85" customFormat="false" ht="14.25" hidden="false" customHeight="true" outlineLevel="0" collapsed="false">
      <c r="A85" s="36"/>
      <c r="B85" s="82"/>
      <c r="C85" s="36"/>
      <c r="D85" s="36"/>
      <c r="E85" s="49"/>
    </row>
    <row r="86" customFormat="false" ht="14.25" hidden="false" customHeight="true" outlineLevel="0" collapsed="false">
      <c r="A86" s="83"/>
      <c r="B86" s="49"/>
      <c r="C86" s="36"/>
      <c r="D86" s="36"/>
      <c r="E86" s="49"/>
    </row>
    <row r="87" customFormat="false" ht="14.25" hidden="false" customHeight="true" outlineLevel="0" collapsed="false">
      <c r="A87" s="31" t="s">
        <v>191</v>
      </c>
      <c r="B87" s="36"/>
      <c r="C87" s="36"/>
      <c r="D87" s="36"/>
      <c r="E87" s="36"/>
    </row>
    <row r="88" customFormat="false" ht="15.75" hidden="false" customHeight="true" outlineLevel="0" collapsed="false">
      <c r="A88" s="84" t="s">
        <v>192</v>
      </c>
      <c r="B88" s="84"/>
      <c r="C88" s="84"/>
      <c r="D88" s="51" t="s">
        <v>190</v>
      </c>
      <c r="E88" s="51"/>
    </row>
  </sheetData>
  <mergeCells count="6">
    <mergeCell ref="A1:E1"/>
    <mergeCell ref="A2:B2"/>
    <mergeCell ref="A84:C84"/>
    <mergeCell ref="D84:E84"/>
    <mergeCell ref="A88:C88"/>
    <mergeCell ref="D88:E88"/>
  </mergeCells>
  <printOptions headings="false" gridLines="false" gridLinesSet="true" horizontalCentered="false" verticalCentered="false"/>
  <pageMargins left="0.7875" right="0.7875" top="0.7875" bottom="1.05277777777778" header="0.511811023622047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&amp;C&amp;"Times New Roman,Обычный"&amp;12Страница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048576"/>
  <sheetViews>
    <sheetView showFormulas="false" showGridLines="true" showRowColHeaders="true" showZeros="true" rightToLeft="false" tabSelected="false" showOutlineSymbols="true" defaultGridColor="true" view="pageBreakPreview" topLeftCell="A1" colorId="64" zoomScale="75" zoomScaleNormal="100" zoomScalePageLayoutView="75" workbookViewId="0">
      <selection pane="topLeft" activeCell="K7" activeCellId="0" sqref="K7"/>
    </sheetView>
  </sheetViews>
  <sheetFormatPr defaultColWidth="8.59375" defaultRowHeight="14.25" zeroHeight="false" outlineLevelRow="0" outlineLevelCol="0"/>
  <cols>
    <col collapsed="false" customWidth="true" hidden="false" outlineLevel="0" max="1" min="1" style="1" width="13.67"/>
  </cols>
  <sheetData>
    <row r="1" customFormat="false" ht="14.25" hidden="false" customHeight="false" outlineLevel="0" collapsed="false">
      <c r="A1" s="85"/>
      <c r="B1" s="85"/>
      <c r="C1" s="85"/>
      <c r="D1" s="85"/>
      <c r="E1" s="85"/>
      <c r="F1" s="85"/>
      <c r="G1" s="85"/>
      <c r="H1" s="85"/>
    </row>
    <row r="2" customFormat="false" ht="14.25" hidden="false" customHeight="false" outlineLevel="0" collapsed="false">
      <c r="A2" s="86" t="s">
        <v>246</v>
      </c>
      <c r="B2" s="86"/>
      <c r="C2" s="86"/>
      <c r="D2" s="86"/>
      <c r="E2" s="86"/>
      <c r="F2" s="86"/>
      <c r="G2" s="86"/>
      <c r="H2" s="86"/>
    </row>
    <row r="3" customFormat="false" ht="14.25" hidden="false" customHeight="false" outlineLevel="0" collapsed="false">
      <c r="A3" s="85"/>
      <c r="B3" s="85"/>
      <c r="C3" s="85"/>
      <c r="D3" s="85"/>
      <c r="E3" s="85"/>
      <c r="F3" s="85"/>
      <c r="G3" s="85"/>
      <c r="H3" s="85"/>
    </row>
    <row r="4" customFormat="false" ht="14.25" hidden="false" customHeight="false" outlineLevel="0" collapsed="false">
      <c r="A4" s="85"/>
      <c r="B4" s="85"/>
      <c r="C4" s="85"/>
      <c r="D4" s="85"/>
      <c r="E4" s="85"/>
      <c r="F4" s="85"/>
      <c r="G4" s="85"/>
      <c r="H4" s="85"/>
    </row>
    <row r="5" customFormat="false" ht="14.25" hidden="false" customHeight="false" outlineLevel="0" collapsed="false">
      <c r="A5" s="85"/>
      <c r="B5" s="85"/>
      <c r="C5" s="85"/>
      <c r="D5" s="85"/>
      <c r="E5" s="85"/>
      <c r="F5" s="85"/>
      <c r="G5" s="85"/>
      <c r="H5" s="85"/>
    </row>
    <row r="6" customFormat="false" ht="14.25" hidden="false" customHeight="false" outlineLevel="0" collapsed="false">
      <c r="A6" s="85"/>
      <c r="B6" s="85"/>
      <c r="C6" s="85"/>
      <c r="D6" s="85"/>
      <c r="E6" s="85"/>
      <c r="F6" s="85"/>
      <c r="G6" s="85"/>
      <c r="H6" s="85"/>
    </row>
    <row r="7" customFormat="false" ht="14.25" hidden="false" customHeight="false" outlineLevel="0" collapsed="false">
      <c r="A7" s="85"/>
      <c r="B7" s="85"/>
      <c r="C7" s="85"/>
      <c r="D7" s="85"/>
      <c r="E7" s="85"/>
      <c r="F7" s="85"/>
      <c r="G7" s="85"/>
      <c r="H7" s="85"/>
    </row>
    <row r="8" customFormat="false" ht="13.8" hidden="false" customHeight="false" outlineLevel="0" collapsed="false">
      <c r="A8" s="87" t="s">
        <v>247</v>
      </c>
      <c r="B8" s="87"/>
      <c r="C8" s="87"/>
      <c r="D8" s="87"/>
      <c r="E8" s="87"/>
      <c r="F8" s="87"/>
      <c r="G8" s="87"/>
      <c r="H8" s="87"/>
    </row>
    <row r="9" customFormat="false" ht="14.25" hidden="false" customHeight="false" outlineLevel="0" collapsed="false">
      <c r="A9" s="85"/>
      <c r="B9" s="85"/>
      <c r="C9" s="85"/>
      <c r="D9" s="85"/>
      <c r="E9" s="85"/>
      <c r="F9" s="85"/>
      <c r="G9" s="85"/>
      <c r="H9" s="85"/>
    </row>
    <row r="10" customFormat="false" ht="14.25" hidden="false" customHeight="false" outlineLevel="0" collapsed="false">
      <c r="A10" s="85"/>
      <c r="B10" s="85"/>
      <c r="C10" s="85"/>
      <c r="D10" s="85"/>
      <c r="E10" s="85"/>
      <c r="F10" s="85"/>
      <c r="G10" s="85"/>
      <c r="H10" s="85"/>
    </row>
    <row r="11" customFormat="false" ht="14.25" hidden="false" customHeight="false" outlineLevel="0" collapsed="false">
      <c r="A11" s="85"/>
      <c r="B11" s="85"/>
      <c r="C11" s="85"/>
      <c r="D11" s="85"/>
      <c r="E11" s="85"/>
      <c r="F11" s="85"/>
      <c r="G11" s="85"/>
      <c r="H11" s="85"/>
    </row>
    <row r="12" customFormat="false" ht="14.25" hidden="false" customHeight="false" outlineLevel="0" collapsed="false">
      <c r="A12" s="85"/>
      <c r="B12" s="85"/>
      <c r="C12" s="85"/>
      <c r="D12" s="85"/>
      <c r="E12" s="85"/>
      <c r="F12" s="85"/>
      <c r="G12" s="85"/>
      <c r="H12" s="85"/>
    </row>
    <row r="13" customFormat="false" ht="14.25" hidden="false" customHeight="false" outlineLevel="0" collapsed="false">
      <c r="A13" s="85"/>
      <c r="B13" s="85"/>
      <c r="C13" s="85"/>
      <c r="D13" s="85"/>
      <c r="E13" s="85"/>
      <c r="F13" s="85"/>
      <c r="G13" s="85"/>
      <c r="H13" s="85"/>
    </row>
    <row r="14" customFormat="false" ht="14.25" hidden="false" customHeight="false" outlineLevel="0" collapsed="false">
      <c r="A14" s="85" t="s">
        <v>248</v>
      </c>
      <c r="B14" s="88" t="s">
        <v>249</v>
      </c>
      <c r="C14" s="88"/>
      <c r="D14" s="88"/>
      <c r="E14" s="88"/>
      <c r="F14" s="88"/>
      <c r="G14" s="88"/>
      <c r="H14" s="85"/>
    </row>
    <row r="15" customFormat="false" ht="14.25" hidden="false" customHeight="false" outlineLevel="0" collapsed="false">
      <c r="A15" s="85" t="s">
        <v>250</v>
      </c>
      <c r="B15" s="88" t="s">
        <v>7</v>
      </c>
      <c r="C15" s="88"/>
      <c r="D15" s="88"/>
      <c r="E15" s="88"/>
      <c r="F15" s="88"/>
      <c r="G15" s="88"/>
      <c r="H15" s="85"/>
    </row>
    <row r="16" customFormat="false" ht="14.25" hidden="false" customHeight="false" outlineLevel="0" collapsed="false">
      <c r="A16" s="85" t="s">
        <v>251</v>
      </c>
      <c r="B16" s="88" t="s">
        <v>252</v>
      </c>
      <c r="C16" s="88"/>
      <c r="D16" s="88"/>
      <c r="E16" s="88"/>
      <c r="F16" s="88"/>
      <c r="G16" s="88"/>
      <c r="H16" s="85"/>
    </row>
    <row r="17" customFormat="false" ht="14.25" hidden="false" customHeight="false" outlineLevel="0" collapsed="false">
      <c r="A17" s="85"/>
      <c r="B17" s="85"/>
      <c r="C17" s="85"/>
      <c r="D17" s="85"/>
      <c r="E17" s="85"/>
      <c r="F17" s="85"/>
      <c r="G17" s="85"/>
      <c r="H17" s="85"/>
    </row>
    <row r="18" customFormat="false" ht="14.25" hidden="false" customHeight="false" outlineLevel="0" collapsed="false">
      <c r="A18" s="85"/>
      <c r="B18" s="85"/>
      <c r="C18" s="85"/>
      <c r="D18" s="85"/>
      <c r="E18" s="85"/>
      <c r="F18" s="85"/>
      <c r="G18" s="85"/>
      <c r="H18" s="85"/>
    </row>
    <row r="19" customFormat="false" ht="14.25" hidden="false" customHeight="false" outlineLevel="0" collapsed="false">
      <c r="A19" s="85"/>
      <c r="B19" s="85"/>
      <c r="C19" s="85"/>
      <c r="D19" s="85"/>
      <c r="E19" s="85"/>
      <c r="F19" s="85"/>
      <c r="G19" s="85"/>
      <c r="H19" s="85"/>
    </row>
    <row r="20" customFormat="false" ht="14.25" hidden="false" customHeight="false" outlineLevel="0" collapsed="false">
      <c r="A20" s="85"/>
      <c r="B20" s="85"/>
      <c r="C20" s="85"/>
      <c r="D20" s="85"/>
      <c r="E20" s="85"/>
      <c r="F20" s="85"/>
      <c r="G20" s="85"/>
      <c r="H20" s="85"/>
    </row>
    <row r="21" customFormat="false" ht="14.25" hidden="false" customHeight="false" outlineLevel="0" collapsed="false">
      <c r="A21" s="85"/>
      <c r="B21" s="85"/>
      <c r="C21" s="85"/>
      <c r="D21" s="85"/>
      <c r="E21" s="85"/>
      <c r="F21" s="85"/>
      <c r="G21" s="85"/>
      <c r="H21" s="85"/>
    </row>
    <row r="22" customFormat="false" ht="14.25" hidden="false" customHeight="false" outlineLevel="0" collapsed="false">
      <c r="A22" s="85" t="s">
        <v>188</v>
      </c>
      <c r="B22" s="85"/>
      <c r="C22" s="85"/>
      <c r="D22" s="85"/>
      <c r="E22" s="85"/>
      <c r="F22" s="85"/>
      <c r="G22" s="85"/>
      <c r="H22" s="85"/>
    </row>
    <row r="23" customFormat="false" ht="13.8" hidden="false" customHeight="false" outlineLevel="0" collapsed="false">
      <c r="A23" s="89" t="s">
        <v>253</v>
      </c>
      <c r="B23" s="89"/>
      <c r="C23" s="89"/>
      <c r="D23" s="89"/>
      <c r="E23" s="89"/>
      <c r="F23" s="89"/>
      <c r="G23" s="89"/>
      <c r="H23" s="89"/>
    </row>
    <row r="24" customFormat="false" ht="13.8" hidden="false" customHeight="false" outlineLevel="0" collapsed="false">
      <c r="A24" s="90" t="s">
        <v>249</v>
      </c>
      <c r="B24" s="85"/>
      <c r="C24" s="85"/>
      <c r="D24" s="85"/>
      <c r="E24" s="90" t="s">
        <v>254</v>
      </c>
      <c r="F24" s="85"/>
      <c r="G24" s="85"/>
      <c r="H24" s="85"/>
    </row>
    <row r="25" customFormat="false" ht="14.25" hidden="false" customHeight="false" outlineLevel="0" collapsed="false">
      <c r="A25" s="85"/>
      <c r="B25" s="85"/>
      <c r="C25" s="85"/>
      <c r="D25" s="85"/>
      <c r="E25" s="85"/>
      <c r="F25" s="85"/>
      <c r="G25" s="85"/>
      <c r="H25" s="85"/>
    </row>
    <row r="26" customFormat="false" ht="14.25" hidden="false" customHeight="false" outlineLevel="0" collapsed="false">
      <c r="A26" s="85"/>
      <c r="B26" s="85"/>
      <c r="C26" s="85"/>
      <c r="D26" s="85"/>
      <c r="E26" s="85"/>
      <c r="F26" s="85"/>
      <c r="G26" s="85"/>
      <c r="H26" s="85"/>
    </row>
    <row r="27" customFormat="false" ht="14.25" hidden="false" customHeight="false" outlineLevel="0" collapsed="false">
      <c r="A27" s="85"/>
      <c r="B27" s="85"/>
      <c r="C27" s="85"/>
      <c r="D27" s="85"/>
      <c r="E27" s="85"/>
      <c r="F27" s="85"/>
      <c r="G27" s="85"/>
      <c r="H27" s="85"/>
    </row>
    <row r="28" customFormat="false" ht="14.25" hidden="false" customHeight="false" outlineLevel="0" collapsed="false">
      <c r="A28" s="85" t="s">
        <v>191</v>
      </c>
      <c r="B28" s="85"/>
      <c r="C28" s="85"/>
      <c r="D28" s="85"/>
      <c r="E28" s="85"/>
      <c r="F28" s="85"/>
      <c r="G28" s="85"/>
      <c r="H28" s="85"/>
    </row>
    <row r="29" customFormat="false" ht="13.8" hidden="false" customHeight="false" outlineLevel="0" collapsed="false">
      <c r="A29" s="90" t="s">
        <v>255</v>
      </c>
      <c r="B29" s="85"/>
      <c r="C29" s="85"/>
      <c r="D29" s="85"/>
      <c r="E29" s="90" t="s">
        <v>256</v>
      </c>
      <c r="F29" s="85"/>
      <c r="G29" s="85"/>
      <c r="H29" s="85"/>
    </row>
    <row r="1048576" customFormat="false" ht="12.8" hidden="false" customHeight="false" outlineLevel="0" collapsed="false"/>
  </sheetData>
  <mergeCells count="6">
    <mergeCell ref="A2:H2"/>
    <mergeCell ref="A8:H8"/>
    <mergeCell ref="B14:G14"/>
    <mergeCell ref="B15:G15"/>
    <mergeCell ref="B16:G16"/>
    <mergeCell ref="A23:H2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"/>
  <sheetViews>
    <sheetView showFormulas="false" showGridLines="true" showRowColHeaders="true" showZeros="true" rightToLeft="false" tabSelected="false" showOutlineSymbols="true" defaultGridColor="true" view="pageBreakPreview" topLeftCell="A1" colorId="64" zoomScale="75" zoomScaleNormal="75" zoomScalePageLayoutView="75" workbookViewId="0">
      <selection pane="topLeft" activeCell="E7" activeCellId="0" sqref="E7"/>
    </sheetView>
  </sheetViews>
  <sheetFormatPr defaultColWidth="10.2578125" defaultRowHeight="14.25" zeroHeight="false" outlineLevelRow="0" outlineLevelCol="0"/>
  <cols>
    <col collapsed="false" customWidth="true" hidden="false" outlineLevel="0" max="1" min="1" style="1" width="5.37"/>
    <col collapsed="false" customWidth="true" hidden="false" outlineLevel="0" max="2" min="2" style="1" width="16.26"/>
    <col collapsed="false" customWidth="true" hidden="false" outlineLevel="0" max="4" min="4" style="1" width="12.87"/>
    <col collapsed="false" customWidth="true" hidden="false" outlineLevel="0" max="5" min="5" style="1" width="13.85"/>
    <col collapsed="false" customWidth="true" hidden="false" outlineLevel="0" max="7" min="7" style="1" width="14.68"/>
    <col collapsed="false" customWidth="true" hidden="false" outlineLevel="0" max="9" min="9" style="1" width="7.76"/>
  </cols>
  <sheetData>
    <row r="1" customFormat="false" ht="69" hidden="false" customHeight="true" outlineLevel="0" collapsed="false">
      <c r="A1" s="2" t="s">
        <v>0</v>
      </c>
      <c r="B1" s="2"/>
      <c r="C1" s="2"/>
      <c r="D1" s="2"/>
      <c r="E1" s="24" t="s">
        <v>257</v>
      </c>
      <c r="F1" s="24"/>
      <c r="G1" s="24"/>
      <c r="H1" s="2" t="s">
        <v>258</v>
      </c>
      <c r="I1" s="2"/>
      <c r="J1" s="2" t="s">
        <v>259</v>
      </c>
      <c r="K1" s="2"/>
      <c r="L1" s="5" t="s">
        <v>260</v>
      </c>
    </row>
    <row r="2" customFormat="false" ht="12.75" hidden="false" customHeight="true" outlineLevel="0" collapsed="false">
      <c r="A2" s="2" t="s">
        <v>3</v>
      </c>
      <c r="B2" s="2"/>
      <c r="C2" s="6" t="n">
        <v>89379676209</v>
      </c>
      <c r="D2" s="6"/>
      <c r="E2" s="6" t="s">
        <v>8</v>
      </c>
      <c r="F2" s="6"/>
      <c r="G2" s="6"/>
      <c r="H2" s="2"/>
      <c r="I2" s="2"/>
      <c r="J2" s="2"/>
      <c r="K2" s="2"/>
      <c r="L2" s="6" t="s">
        <v>261</v>
      </c>
    </row>
    <row r="3" customFormat="false" ht="12.75" hidden="false" customHeight="true" outlineLevel="0" collapsed="false">
      <c r="A3" s="2" t="s">
        <v>4</v>
      </c>
      <c r="B3" s="2"/>
      <c r="C3" s="6" t="s">
        <v>5</v>
      </c>
      <c r="D3" s="6"/>
      <c r="E3" s="6"/>
      <c r="F3" s="6"/>
      <c r="G3" s="6"/>
      <c r="H3" s="2" t="s">
        <v>262</v>
      </c>
      <c r="I3" s="2"/>
      <c r="J3" s="6" t="s">
        <v>52</v>
      </c>
      <c r="K3" s="6"/>
      <c r="L3" s="6"/>
    </row>
    <row r="4" customFormat="false" ht="27" hidden="false" customHeight="true" outlineLevel="0" collapsed="false">
      <c r="A4" s="2" t="s">
        <v>6</v>
      </c>
      <c r="B4" s="2"/>
      <c r="C4" s="6" t="s">
        <v>7</v>
      </c>
      <c r="D4" s="6"/>
      <c r="E4" s="6"/>
      <c r="F4" s="6"/>
      <c r="G4" s="6"/>
      <c r="H4" s="6"/>
      <c r="I4" s="6"/>
      <c r="J4" s="6"/>
      <c r="K4" s="6"/>
      <c r="L4" s="6"/>
    </row>
    <row r="5" customFormat="false" ht="31.5" hidden="false" customHeight="true" outlineLevel="0" collapsed="false">
      <c r="A5" s="2" t="s">
        <v>263</v>
      </c>
      <c r="B5" s="2"/>
      <c r="C5" s="6" t="s">
        <v>252</v>
      </c>
      <c r="D5" s="6"/>
      <c r="E5" s="5" t="s">
        <v>264</v>
      </c>
      <c r="F5" s="2" t="s">
        <v>265</v>
      </c>
      <c r="G5" s="5" t="s">
        <v>266</v>
      </c>
      <c r="H5" s="6"/>
      <c r="I5" s="6"/>
      <c r="J5" s="6"/>
      <c r="K5" s="6"/>
      <c r="L5" s="6"/>
    </row>
    <row r="6" customFormat="false" ht="54" hidden="false" customHeight="true" outlineLevel="0" collapsed="false">
      <c r="A6" s="91" t="s">
        <v>267</v>
      </c>
      <c r="B6" s="91" t="s">
        <v>10</v>
      </c>
      <c r="C6" s="91" t="s">
        <v>268</v>
      </c>
      <c r="D6" s="91" t="s">
        <v>269</v>
      </c>
      <c r="E6" s="91" t="s">
        <v>270</v>
      </c>
      <c r="F6" s="91"/>
      <c r="G6" s="92" t="s">
        <v>271</v>
      </c>
      <c r="H6" s="92"/>
      <c r="I6" s="92" t="s">
        <v>272</v>
      </c>
      <c r="J6" s="92"/>
      <c r="K6" s="93" t="s">
        <v>273</v>
      </c>
      <c r="L6" s="93"/>
    </row>
    <row r="7" customFormat="false" ht="84" hidden="false" customHeight="true" outlineLevel="0" collapsed="false">
      <c r="A7" s="94" t="n">
        <v>1</v>
      </c>
      <c r="B7" s="2" t="s">
        <v>274</v>
      </c>
      <c r="C7" s="13" t="s">
        <v>275</v>
      </c>
      <c r="D7" s="13" t="s">
        <v>276</v>
      </c>
      <c r="E7" s="95" t="s">
        <v>277</v>
      </c>
      <c r="F7" s="95"/>
      <c r="G7" s="13" t="s">
        <v>278</v>
      </c>
      <c r="H7" s="13"/>
      <c r="I7" s="96" t="s">
        <v>279</v>
      </c>
      <c r="J7" s="96"/>
      <c r="K7" s="11"/>
      <c r="L7" s="11"/>
    </row>
    <row r="8" customFormat="false" ht="68.25" hidden="true" customHeight="true" outlineLevel="0" collapsed="false">
      <c r="A8" s="94" t="n">
        <v>2</v>
      </c>
      <c r="B8" s="2" t="s">
        <v>21</v>
      </c>
      <c r="C8" s="97" t="s">
        <v>275</v>
      </c>
      <c r="D8" s="13" t="s">
        <v>24</v>
      </c>
      <c r="E8" s="98" t="s">
        <v>280</v>
      </c>
      <c r="F8" s="98"/>
      <c r="G8" s="13" t="s">
        <v>27</v>
      </c>
      <c r="H8" s="13"/>
      <c r="I8" s="99" t="s">
        <v>281</v>
      </c>
      <c r="J8" s="99"/>
      <c r="K8" s="11"/>
      <c r="L8" s="11"/>
    </row>
    <row r="9" customFormat="false" ht="67.5" hidden="false" customHeight="true" outlineLevel="0" collapsed="false">
      <c r="A9" s="100" t="n">
        <v>2</v>
      </c>
      <c r="B9" s="101" t="s">
        <v>282</v>
      </c>
      <c r="C9" s="13" t="s">
        <v>283</v>
      </c>
      <c r="D9" s="13" t="s">
        <v>284</v>
      </c>
      <c r="E9" s="13" t="s">
        <v>285</v>
      </c>
      <c r="F9" s="13"/>
      <c r="G9" s="13" t="s">
        <v>27</v>
      </c>
      <c r="H9" s="13"/>
      <c r="I9" s="96" t="s">
        <v>286</v>
      </c>
      <c r="J9" s="96"/>
      <c r="K9" s="13"/>
      <c r="L9" s="13"/>
    </row>
    <row r="10" customFormat="false" ht="39" hidden="false" customHeight="true" outlineLevel="0" collapsed="false">
      <c r="A10" s="100" t="n">
        <v>3</v>
      </c>
      <c r="B10" s="102" t="s">
        <v>287</v>
      </c>
      <c r="C10" s="13" t="s">
        <v>288</v>
      </c>
      <c r="D10" s="13" t="s">
        <v>284</v>
      </c>
      <c r="E10" s="13" t="s">
        <v>285</v>
      </c>
      <c r="F10" s="13"/>
      <c r="G10" s="13" t="s">
        <v>27</v>
      </c>
      <c r="H10" s="13"/>
      <c r="I10" s="99" t="s">
        <v>33</v>
      </c>
      <c r="J10" s="99"/>
      <c r="K10" s="13"/>
      <c r="L10" s="13"/>
    </row>
    <row r="11" customFormat="false" ht="28.5" hidden="false" customHeight="true" outlineLevel="0" collapsed="false">
      <c r="A11" s="100" t="n">
        <v>4</v>
      </c>
      <c r="B11" s="102" t="s">
        <v>289</v>
      </c>
      <c r="C11" s="13" t="s">
        <v>33</v>
      </c>
      <c r="D11" s="13" t="s">
        <v>33</v>
      </c>
      <c r="E11" s="13" t="s">
        <v>290</v>
      </c>
      <c r="F11" s="13"/>
      <c r="G11" s="13" t="s">
        <v>34</v>
      </c>
      <c r="H11" s="13"/>
      <c r="I11" s="99" t="s">
        <v>33</v>
      </c>
      <c r="J11" s="99"/>
      <c r="K11" s="13"/>
      <c r="L11" s="13"/>
    </row>
  </sheetData>
  <mergeCells count="42">
    <mergeCell ref="A1:D1"/>
    <mergeCell ref="E1:G1"/>
    <mergeCell ref="H1:I2"/>
    <mergeCell ref="J1:K2"/>
    <mergeCell ref="A2:B2"/>
    <mergeCell ref="C2:D2"/>
    <mergeCell ref="E2:G4"/>
    <mergeCell ref="L2:L5"/>
    <mergeCell ref="A3:B3"/>
    <mergeCell ref="C3:D3"/>
    <mergeCell ref="H3:I3"/>
    <mergeCell ref="J3:K3"/>
    <mergeCell ref="A4:B4"/>
    <mergeCell ref="C4:D4"/>
    <mergeCell ref="H4:I5"/>
    <mergeCell ref="J4:K5"/>
    <mergeCell ref="A5:B5"/>
    <mergeCell ref="C5:D5"/>
    <mergeCell ref="E6:F6"/>
    <mergeCell ref="G6:H6"/>
    <mergeCell ref="I6:J6"/>
    <mergeCell ref="K6:L6"/>
    <mergeCell ref="E7:F7"/>
    <mergeCell ref="G7:H7"/>
    <mergeCell ref="I7:J7"/>
    <mergeCell ref="K7:L7"/>
    <mergeCell ref="E8:F8"/>
    <mergeCell ref="G8:H8"/>
    <mergeCell ref="I8:J8"/>
    <mergeCell ref="K8:L8"/>
    <mergeCell ref="E9:F9"/>
    <mergeCell ref="G9:H9"/>
    <mergeCell ref="I9:J9"/>
    <mergeCell ref="K9:L9"/>
    <mergeCell ref="E10:F10"/>
    <mergeCell ref="G10:H10"/>
    <mergeCell ref="I10:J10"/>
    <mergeCell ref="K10:L10"/>
    <mergeCell ref="E11:F11"/>
    <mergeCell ref="G11:H11"/>
    <mergeCell ref="I11:J11"/>
    <mergeCell ref="K11:L11"/>
  </mergeCells>
  <hyperlinks>
    <hyperlink ref="C3" r:id="rId1" display="adez2012@yandex.ru"/>
  </hyperlinks>
  <printOptions headings="false" gridLines="false" gridLinesSet="true" horizontalCentered="false" verticalCentered="false"/>
  <pageMargins left="0.491666666666667" right="0.359722222222222" top="0.503472222222222" bottom="0.474305555555556" header="0.511811023622047" footer="0.511811023622047"/>
  <pageSetup paperSize="9" scale="96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048576"/>
  <sheetViews>
    <sheetView showFormulas="false" showGridLines="true" showRowColHeaders="true" showZeros="true" rightToLeft="false" tabSelected="false" showOutlineSymbols="true" defaultGridColor="true" view="pageBreakPreview" topLeftCell="A1" colorId="64" zoomScale="75" zoomScaleNormal="75" zoomScalePageLayoutView="75" workbookViewId="0">
      <selection pane="topLeft" activeCell="C2" activeCellId="0" sqref="C2"/>
    </sheetView>
  </sheetViews>
  <sheetFormatPr defaultColWidth="10.2578125" defaultRowHeight="14.25" zeroHeight="false" outlineLevelRow="0" outlineLevelCol="0"/>
  <cols>
    <col collapsed="false" customWidth="true" hidden="false" outlineLevel="0" max="1" min="1" style="103" width="10.87"/>
    <col collapsed="false" customWidth="true" hidden="false" outlineLevel="0" max="2" min="2" style="104" width="17.74"/>
    <col collapsed="false" customWidth="true" hidden="false" outlineLevel="0" max="3" min="3" style="104" width="10.5"/>
    <col collapsed="false" customWidth="true" hidden="false" outlineLevel="0" max="4" min="4" style="1" width="7.87"/>
    <col collapsed="false" customWidth="true" hidden="false" outlineLevel="0" max="5" min="5" style="104" width="12.37"/>
    <col collapsed="false" customWidth="true" hidden="false" outlineLevel="0" max="6" min="6" style="104" width="11.62"/>
    <col collapsed="false" customWidth="true" hidden="false" outlineLevel="0" max="7" min="7" style="1" width="12.87"/>
    <col collapsed="false" customWidth="true" hidden="false" outlineLevel="0" max="8" min="8" style="1" width="9.12"/>
    <col collapsed="false" customWidth="true" hidden="false" outlineLevel="0" max="9" min="9" style="1" width="7.39"/>
    <col collapsed="false" customWidth="true" hidden="false" outlineLevel="0" max="10" min="10" style="105" width="15.75"/>
    <col collapsed="false" customWidth="true" hidden="false" outlineLevel="0" max="11" min="11" style="1" width="13.76"/>
  </cols>
  <sheetData>
    <row r="1" customFormat="false" ht="36.75" hidden="false" customHeight="true" outlineLevel="0" collapsed="false">
      <c r="A1" s="2" t="s">
        <v>0</v>
      </c>
      <c r="B1" s="2"/>
      <c r="C1" s="2"/>
      <c r="D1" s="2"/>
      <c r="E1" s="106" t="s">
        <v>1</v>
      </c>
      <c r="F1" s="106"/>
      <c r="G1" s="106"/>
      <c r="H1" s="2" t="s">
        <v>258</v>
      </c>
      <c r="I1" s="2"/>
      <c r="J1" s="2" t="s">
        <v>259</v>
      </c>
      <c r="K1" s="5" t="s">
        <v>260</v>
      </c>
    </row>
    <row r="2" customFormat="false" ht="21" hidden="false" customHeight="true" outlineLevel="0" collapsed="false">
      <c r="A2" s="2" t="s">
        <v>3</v>
      </c>
      <c r="B2" s="2"/>
      <c r="C2" s="107" t="n">
        <v>89379676209</v>
      </c>
      <c r="D2" s="107"/>
      <c r="E2" s="78" t="s">
        <v>8</v>
      </c>
      <c r="F2" s="78"/>
      <c r="G2" s="78"/>
      <c r="H2" s="2"/>
      <c r="I2" s="2"/>
      <c r="J2" s="2"/>
      <c r="K2" s="6" t="s">
        <v>261</v>
      </c>
    </row>
    <row r="3" customFormat="false" ht="12.75" hidden="false" customHeight="true" outlineLevel="0" collapsed="false">
      <c r="A3" s="2" t="s">
        <v>4</v>
      </c>
      <c r="B3" s="2"/>
      <c r="C3" s="107" t="s">
        <v>5</v>
      </c>
      <c r="D3" s="107"/>
      <c r="E3" s="78"/>
      <c r="F3" s="78"/>
      <c r="G3" s="78"/>
      <c r="H3" s="2" t="s">
        <v>262</v>
      </c>
      <c r="I3" s="2"/>
      <c r="J3" s="5" t="s">
        <v>52</v>
      </c>
      <c r="K3" s="6"/>
    </row>
    <row r="4" customFormat="false" ht="33.75" hidden="false" customHeight="true" outlineLevel="0" collapsed="false">
      <c r="A4" s="2" t="s">
        <v>6</v>
      </c>
      <c r="B4" s="2"/>
      <c r="C4" s="107" t="s">
        <v>7</v>
      </c>
      <c r="D4" s="107"/>
      <c r="E4" s="78"/>
      <c r="F4" s="78"/>
      <c r="G4" s="78"/>
      <c r="H4" s="107"/>
      <c r="I4" s="107"/>
      <c r="J4" s="107"/>
      <c r="K4" s="6"/>
    </row>
    <row r="5" customFormat="false" ht="44.25" hidden="false" customHeight="true" outlineLevel="0" collapsed="false">
      <c r="A5" s="2" t="s">
        <v>263</v>
      </c>
      <c r="B5" s="2"/>
      <c r="C5" s="107" t="s">
        <v>252</v>
      </c>
      <c r="D5" s="107"/>
      <c r="E5" s="108" t="s">
        <v>264</v>
      </c>
      <c r="F5" s="109" t="s">
        <v>265</v>
      </c>
      <c r="G5" s="108" t="s">
        <v>266</v>
      </c>
      <c r="H5" s="107"/>
      <c r="I5" s="107"/>
      <c r="J5" s="107"/>
      <c r="K5" s="107"/>
    </row>
    <row r="6" customFormat="false" ht="46.5" hidden="false" customHeight="true" outlineLevel="0" collapsed="false">
      <c r="A6" s="110" t="s">
        <v>46</v>
      </c>
      <c r="B6" s="110" t="s">
        <v>10</v>
      </c>
      <c r="C6" s="110" t="s">
        <v>291</v>
      </c>
      <c r="D6" s="110" t="s">
        <v>12</v>
      </c>
      <c r="E6" s="110" t="s">
        <v>292</v>
      </c>
      <c r="F6" s="111" t="s">
        <v>293</v>
      </c>
      <c r="G6" s="111" t="s">
        <v>294</v>
      </c>
      <c r="H6" s="110" t="s">
        <v>295</v>
      </c>
      <c r="I6" s="110" t="s">
        <v>295</v>
      </c>
      <c r="J6" s="112" t="s">
        <v>17</v>
      </c>
      <c r="K6" s="110" t="s">
        <v>18</v>
      </c>
    </row>
    <row r="7" customFormat="false" ht="54" hidden="false" customHeight="true" outlineLevel="0" collapsed="false">
      <c r="A7" s="110"/>
      <c r="B7" s="110"/>
      <c r="C7" s="110"/>
      <c r="D7" s="110"/>
      <c r="E7" s="110"/>
      <c r="F7" s="111"/>
      <c r="G7" s="111"/>
      <c r="H7" s="110" t="s">
        <v>19</v>
      </c>
      <c r="I7" s="113" t="s">
        <v>296</v>
      </c>
      <c r="J7" s="112"/>
      <c r="K7" s="112"/>
    </row>
    <row r="8" customFormat="false" ht="64.9" hidden="false" customHeight="false" outlineLevel="0" collapsed="false">
      <c r="A8" s="30" t="n">
        <v>45243</v>
      </c>
      <c r="B8" s="5" t="s">
        <v>297</v>
      </c>
      <c r="C8" s="13" t="s">
        <v>298</v>
      </c>
      <c r="D8" s="5" t="n">
        <v>42</v>
      </c>
      <c r="E8" s="114" t="s">
        <v>299</v>
      </c>
      <c r="F8" s="79" t="s">
        <v>276</v>
      </c>
      <c r="G8" s="20" t="n">
        <f aca="false">'3 контур(1)'!G57</f>
        <v>0.176</v>
      </c>
      <c r="H8" s="5" t="s">
        <v>300</v>
      </c>
      <c r="I8" s="115" t="s">
        <v>301</v>
      </c>
      <c r="J8" s="5" t="s">
        <v>27</v>
      </c>
      <c r="K8" s="5" t="s">
        <v>52</v>
      </c>
    </row>
    <row r="9" customFormat="false" ht="39.75" hidden="false" customHeight="true" outlineLevel="0" collapsed="false">
      <c r="A9" s="30" t="n">
        <v>45238</v>
      </c>
      <c r="B9" s="114" t="s">
        <v>21</v>
      </c>
      <c r="C9" s="116" t="s">
        <v>22</v>
      </c>
      <c r="D9" s="114" t="n">
        <v>7021</v>
      </c>
      <c r="E9" s="114" t="s">
        <v>23</v>
      </c>
      <c r="F9" s="116" t="s">
        <v>24</v>
      </c>
      <c r="G9" s="20" t="n">
        <f aca="false">'1 контур(1)'!G71</f>
        <v>2.84</v>
      </c>
      <c r="H9" s="114" t="s">
        <v>35</v>
      </c>
      <c r="I9" s="117" t="s">
        <v>36</v>
      </c>
      <c r="J9" s="114" t="s">
        <v>27</v>
      </c>
      <c r="K9" s="114" t="s">
        <v>52</v>
      </c>
    </row>
    <row r="10" customFormat="false" ht="27.85" hidden="false" customHeight="false" outlineLevel="0" collapsed="false">
      <c r="A10" s="30" t="n">
        <v>45239</v>
      </c>
      <c r="B10" s="114" t="s">
        <v>21</v>
      </c>
      <c r="C10" s="116" t="s">
        <v>22</v>
      </c>
      <c r="D10" s="114" t="n">
        <v>7021</v>
      </c>
      <c r="E10" s="114" t="s">
        <v>23</v>
      </c>
      <c r="F10" s="116" t="s">
        <v>24</v>
      </c>
      <c r="G10" s="20" t="n">
        <f aca="false">'2 контур'!G71</f>
        <v>2.56</v>
      </c>
      <c r="H10" s="114" t="s">
        <v>25</v>
      </c>
      <c r="I10" s="117" t="s">
        <v>26</v>
      </c>
      <c r="J10" s="114" t="s">
        <v>27</v>
      </c>
      <c r="K10" s="114" t="s">
        <v>52</v>
      </c>
    </row>
    <row r="11" customFormat="false" ht="59.7" hidden="false" customHeight="true" outlineLevel="0" collapsed="false">
      <c r="A11" s="30" t="n">
        <v>45257</v>
      </c>
      <c r="B11" s="5" t="s">
        <v>297</v>
      </c>
      <c r="C11" s="13" t="s">
        <v>298</v>
      </c>
      <c r="D11" s="5" t="n">
        <v>42</v>
      </c>
      <c r="E11" s="114" t="s">
        <v>299</v>
      </c>
      <c r="F11" s="79" t="s">
        <v>276</v>
      </c>
      <c r="G11" s="20" t="n">
        <f aca="false">'3 контур(2)'!H69</f>
        <v>0.176</v>
      </c>
      <c r="H11" s="5" t="s">
        <v>300</v>
      </c>
      <c r="I11" s="115" t="s">
        <v>301</v>
      </c>
      <c r="J11" s="5" t="s">
        <v>27</v>
      </c>
      <c r="K11" s="5" t="s">
        <v>52</v>
      </c>
    </row>
    <row r="12" customFormat="false" ht="26.85" hidden="false" customHeight="false" outlineLevel="0" collapsed="false">
      <c r="A12" s="30" t="n">
        <v>45252</v>
      </c>
      <c r="B12" s="114" t="s">
        <v>21</v>
      </c>
      <c r="C12" s="116" t="s">
        <v>22</v>
      </c>
      <c r="D12" s="114" t="n">
        <v>7021</v>
      </c>
      <c r="E12" s="114" t="s">
        <v>23</v>
      </c>
      <c r="F12" s="116" t="s">
        <v>24</v>
      </c>
      <c r="G12" s="20" t="n">
        <f aca="false">'1 контур(3)'!H71</f>
        <v>2.84</v>
      </c>
      <c r="H12" s="118" t="s">
        <v>35</v>
      </c>
      <c r="I12" s="119" t="s">
        <v>36</v>
      </c>
      <c r="J12" s="118" t="s">
        <v>27</v>
      </c>
      <c r="K12" s="118" t="s">
        <v>52</v>
      </c>
    </row>
    <row r="13" customFormat="false" ht="26.85" hidden="false" customHeight="false" outlineLevel="0" collapsed="false">
      <c r="A13" s="30" t="n">
        <v>45253</v>
      </c>
      <c r="B13" s="114" t="s">
        <v>21</v>
      </c>
      <c r="C13" s="116" t="s">
        <v>22</v>
      </c>
      <c r="D13" s="114" t="n">
        <v>7021</v>
      </c>
      <c r="E13" s="114" t="s">
        <v>23</v>
      </c>
      <c r="F13" s="116" t="s">
        <v>24</v>
      </c>
      <c r="G13" s="20" t="n">
        <f aca="false">'2 контур(3)'!G71</f>
        <v>2.56</v>
      </c>
      <c r="H13" s="118" t="s">
        <v>25</v>
      </c>
      <c r="I13" s="119" t="s">
        <v>26</v>
      </c>
      <c r="J13" s="118" t="s">
        <v>27</v>
      </c>
      <c r="K13" s="118" t="s">
        <v>52</v>
      </c>
    </row>
    <row r="14" customFormat="false" ht="27.85" hidden="false" customHeight="false" outlineLevel="0" collapsed="false">
      <c r="A14" s="30" t="n">
        <v>45253</v>
      </c>
      <c r="B14" s="114" t="s">
        <v>21</v>
      </c>
      <c r="C14" s="116" t="s">
        <v>22</v>
      </c>
      <c r="D14" s="114" t="n">
        <v>7021</v>
      </c>
      <c r="E14" s="114" t="s">
        <v>23</v>
      </c>
      <c r="F14" s="116" t="s">
        <v>24</v>
      </c>
      <c r="G14" s="20" t="n">
        <f aca="false">ВЗУ2контур!G71</f>
        <v>0.76</v>
      </c>
      <c r="H14" s="118" t="s">
        <v>25</v>
      </c>
      <c r="I14" s="120" t="str">
        <f aca="false">ВЗУ2контур!C71</f>
        <v>1-19</v>
      </c>
      <c r="J14" s="118" t="s">
        <v>27</v>
      </c>
      <c r="K14" s="118" t="s">
        <v>52</v>
      </c>
    </row>
    <row r="1048576" customFormat="false" ht="12.8" hidden="false" customHeight="false" outlineLevel="0" collapsed="false"/>
  </sheetData>
  <autoFilter ref="A6:K14"/>
  <mergeCells count="27">
    <mergeCell ref="A1:D1"/>
    <mergeCell ref="E1:G1"/>
    <mergeCell ref="H1:I2"/>
    <mergeCell ref="J1:J2"/>
    <mergeCell ref="A2:B2"/>
    <mergeCell ref="C2:D2"/>
    <mergeCell ref="E2:G4"/>
    <mergeCell ref="K2:K5"/>
    <mergeCell ref="A3:B3"/>
    <mergeCell ref="C3:D3"/>
    <mergeCell ref="H3:I3"/>
    <mergeCell ref="A4:B4"/>
    <mergeCell ref="C4:D4"/>
    <mergeCell ref="H4:I5"/>
    <mergeCell ref="J4:J5"/>
    <mergeCell ref="A5:B5"/>
    <mergeCell ref="C5:D5"/>
    <mergeCell ref="A6:A7"/>
    <mergeCell ref="B6:B7"/>
    <mergeCell ref="C6:C7"/>
    <mergeCell ref="D6:D7"/>
    <mergeCell ref="E6:E7"/>
    <mergeCell ref="F6:F7"/>
    <mergeCell ref="G6:G7"/>
    <mergeCell ref="H6:I6"/>
    <mergeCell ref="J6:J7"/>
    <mergeCell ref="K6:K7"/>
  </mergeCells>
  <hyperlinks>
    <hyperlink ref="C3" r:id="rId1" display="adez2012@yandex.ru"/>
  </hyperlinks>
  <printOptions headings="false" gridLines="false" gridLinesSet="true" horizontalCentered="false" verticalCentered="false"/>
  <pageMargins left="0.480555555555556" right="0.16875" top="0.285416666666667" bottom="0.630555555555556" header="0.511811023622047" footer="0.365277777777778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&amp;C&amp;"Times New Roman,Обычный"&amp;12Страница 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false" showOutlineSymbols="true" defaultGridColor="true" view="pageBreakPreview" topLeftCell="A1" colorId="64" zoomScale="75" zoomScaleNormal="75" zoomScalePageLayoutView="75" workbookViewId="0">
      <selection pane="topLeft" activeCell="A12" activeCellId="0" sqref="A12"/>
    </sheetView>
  </sheetViews>
  <sheetFormatPr defaultColWidth="10.2578125" defaultRowHeight="14.25" zeroHeight="false" outlineLevelRow="0" outlineLevelCol="0"/>
  <cols>
    <col collapsed="false" customWidth="true" hidden="false" outlineLevel="0" max="1" min="1" style="103" width="12.87"/>
    <col collapsed="false" customWidth="true" hidden="false" outlineLevel="0" max="2" min="2" style="104" width="14.75"/>
    <col collapsed="false" customWidth="true" hidden="false" outlineLevel="0" max="3" min="3" style="104" width="16.5"/>
    <col collapsed="false" customWidth="true" hidden="false" outlineLevel="0" max="4" min="4" style="104" width="12.76"/>
    <col collapsed="false" customWidth="true" hidden="false" outlineLevel="0" max="5" min="5" style="104" width="12.13"/>
    <col collapsed="false" customWidth="true" hidden="false" outlineLevel="0" max="6" min="6" style="1" width="21.75"/>
    <col collapsed="false" customWidth="true" hidden="false" outlineLevel="0" max="7" min="7" style="1" width="14.25"/>
    <col collapsed="false" customWidth="true" hidden="false" outlineLevel="0" max="8" min="8" style="105" width="15.87"/>
    <col collapsed="false" customWidth="true" hidden="false" outlineLevel="0" max="9" min="9" style="1" width="12.5"/>
    <col collapsed="false" customWidth="true" hidden="false" outlineLevel="0" max="11" min="11" style="1" width="16.87"/>
  </cols>
  <sheetData>
    <row r="1" customFormat="false" ht="25.5" hidden="false" customHeight="true" outlineLevel="0" collapsed="false">
      <c r="A1" s="2" t="s">
        <v>0</v>
      </c>
      <c r="B1" s="2"/>
      <c r="C1" s="2"/>
      <c r="D1" s="121" t="s">
        <v>42</v>
      </c>
      <c r="E1" s="121"/>
      <c r="F1" s="121"/>
      <c r="G1" s="2" t="s">
        <v>258</v>
      </c>
      <c r="H1" s="2" t="s">
        <v>302</v>
      </c>
      <c r="I1" s="5" t="s">
        <v>260</v>
      </c>
    </row>
    <row r="2" customFormat="false" ht="39.75" hidden="false" customHeight="true" outlineLevel="0" collapsed="false">
      <c r="A2" s="2" t="s">
        <v>3</v>
      </c>
      <c r="B2" s="2"/>
      <c r="C2" s="5" t="n">
        <v>89379676209</v>
      </c>
      <c r="D2" s="121"/>
      <c r="E2" s="121"/>
      <c r="F2" s="121"/>
      <c r="G2" s="2"/>
      <c r="H2" s="2"/>
      <c r="I2" s="6" t="s">
        <v>261</v>
      </c>
    </row>
    <row r="3" customFormat="false" ht="25.5" hidden="false" customHeight="true" outlineLevel="0" collapsed="false">
      <c r="A3" s="2" t="s">
        <v>4</v>
      </c>
      <c r="B3" s="2"/>
      <c r="C3" s="5" t="s">
        <v>5</v>
      </c>
      <c r="D3" s="6" t="s">
        <v>8</v>
      </c>
      <c r="E3" s="6"/>
      <c r="F3" s="6"/>
      <c r="G3" s="2" t="s">
        <v>262</v>
      </c>
      <c r="H3" s="5" t="s">
        <v>52</v>
      </c>
      <c r="I3" s="6"/>
    </row>
    <row r="4" customFormat="false" ht="13.5" hidden="false" customHeight="true" outlineLevel="0" collapsed="false">
      <c r="A4" s="2" t="s">
        <v>6</v>
      </c>
      <c r="B4" s="2"/>
      <c r="C4" s="5" t="s">
        <v>7</v>
      </c>
      <c r="D4" s="6"/>
      <c r="E4" s="6"/>
      <c r="F4" s="6"/>
      <c r="G4" s="107"/>
      <c r="H4" s="107"/>
      <c r="I4" s="6"/>
    </row>
    <row r="5" customFormat="false" ht="37.5" hidden="false" customHeight="true" outlineLevel="0" collapsed="false">
      <c r="A5" s="2" t="s">
        <v>263</v>
      </c>
      <c r="B5" s="2"/>
      <c r="C5" s="5" t="s">
        <v>252</v>
      </c>
      <c r="D5" s="108" t="s">
        <v>264</v>
      </c>
      <c r="E5" s="109" t="s">
        <v>265</v>
      </c>
      <c r="F5" s="108" t="s">
        <v>266</v>
      </c>
      <c r="G5" s="107"/>
      <c r="H5" s="107"/>
      <c r="I5" s="107"/>
    </row>
    <row r="6" customFormat="false" ht="39" hidden="false" customHeight="true" outlineLevel="0" collapsed="false">
      <c r="A6" s="25" t="s">
        <v>44</v>
      </c>
      <c r="B6" s="25"/>
      <c r="C6" s="25"/>
      <c r="D6" s="25"/>
      <c r="E6" s="25"/>
      <c r="F6" s="25" t="s">
        <v>45</v>
      </c>
      <c r="G6" s="25"/>
      <c r="H6" s="25"/>
      <c r="I6" s="25"/>
    </row>
    <row r="7" customFormat="false" ht="28.5" hidden="false" customHeight="false" outlineLevel="0" collapsed="false">
      <c r="A7" s="26" t="s">
        <v>46</v>
      </c>
      <c r="B7" s="26" t="s">
        <v>47</v>
      </c>
      <c r="C7" s="26" t="s">
        <v>48</v>
      </c>
      <c r="D7" s="26" t="s">
        <v>49</v>
      </c>
      <c r="E7" s="26" t="s">
        <v>50</v>
      </c>
      <c r="F7" s="26" t="s">
        <v>47</v>
      </c>
      <c r="G7" s="26" t="s">
        <v>48</v>
      </c>
      <c r="H7" s="26" t="s">
        <v>49</v>
      </c>
      <c r="I7" s="26" t="s">
        <v>50</v>
      </c>
    </row>
    <row r="8" customFormat="false" ht="36.75" hidden="false" customHeight="true" outlineLevel="0" collapsed="false">
      <c r="A8" s="122" t="n">
        <f aca="false">журнал!A9</f>
        <v>45238</v>
      </c>
      <c r="B8" s="28" t="s">
        <v>21</v>
      </c>
      <c r="C8" s="123" t="n">
        <v>3.8</v>
      </c>
      <c r="D8" s="28" t="s">
        <v>52</v>
      </c>
      <c r="E8" s="28"/>
      <c r="F8" s="124" t="s">
        <v>27</v>
      </c>
      <c r="G8" s="29" t="n">
        <f aca="false">C8-J8</f>
        <v>0.96</v>
      </c>
      <c r="H8" s="125" t="s">
        <v>52</v>
      </c>
      <c r="I8" s="124"/>
      <c r="J8" s="126" t="n">
        <f aca="false">журнал!G9</f>
        <v>2.84</v>
      </c>
    </row>
    <row r="9" customFormat="false" ht="27.85" hidden="false" customHeight="false" outlineLevel="0" collapsed="false">
      <c r="A9" s="122" t="n">
        <f aca="false">журнал!A10</f>
        <v>45239</v>
      </c>
      <c r="B9" s="28" t="s">
        <v>21</v>
      </c>
      <c r="C9" s="123" t="n">
        <v>5.2</v>
      </c>
      <c r="D9" s="28" t="s">
        <v>52</v>
      </c>
      <c r="E9" s="28"/>
      <c r="F9" s="124" t="s">
        <v>27</v>
      </c>
      <c r="G9" s="29" t="n">
        <f aca="false">C9-J9</f>
        <v>2.64</v>
      </c>
      <c r="H9" s="125" t="s">
        <v>52</v>
      </c>
      <c r="I9" s="124"/>
      <c r="J9" s="126" t="n">
        <f aca="false">журнал!G10</f>
        <v>2.56</v>
      </c>
    </row>
    <row r="10" customFormat="false" ht="26.85" hidden="false" customHeight="false" outlineLevel="0" collapsed="false">
      <c r="A10" s="122" t="n">
        <f aca="false">журнал!A12</f>
        <v>45252</v>
      </c>
      <c r="B10" s="28" t="s">
        <v>21</v>
      </c>
      <c r="C10" s="123" t="n">
        <v>4.3</v>
      </c>
      <c r="D10" s="28" t="s">
        <v>52</v>
      </c>
      <c r="E10" s="28"/>
      <c r="F10" s="124" t="s">
        <v>27</v>
      </c>
      <c r="G10" s="29" t="n">
        <f aca="false">C10-J10</f>
        <v>1.46</v>
      </c>
      <c r="H10" s="125" t="s">
        <v>52</v>
      </c>
      <c r="I10" s="124"/>
      <c r="J10" s="126" t="n">
        <f aca="false">журнал!G12</f>
        <v>2.84</v>
      </c>
    </row>
    <row r="11" customFormat="false" ht="26.85" hidden="false" customHeight="false" outlineLevel="0" collapsed="false">
      <c r="A11" s="122" t="n">
        <f aca="false">журнал!A13</f>
        <v>45253</v>
      </c>
      <c r="B11" s="28" t="s">
        <v>21</v>
      </c>
      <c r="C11" s="123" t="n">
        <v>5.6</v>
      </c>
      <c r="D11" s="28" t="s">
        <v>52</v>
      </c>
      <c r="E11" s="28"/>
      <c r="F11" s="124" t="s">
        <v>27</v>
      </c>
      <c r="G11" s="29" t="n">
        <f aca="false">C11-J11</f>
        <v>3.04</v>
      </c>
      <c r="H11" s="125" t="s">
        <v>52</v>
      </c>
      <c r="I11" s="124"/>
      <c r="J11" s="126" t="n">
        <f aca="false">журнал!G13</f>
        <v>2.56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4">
    <mergeCell ref="A1:C1"/>
    <mergeCell ref="D1:F2"/>
    <mergeCell ref="G1:G2"/>
    <mergeCell ref="H1:H2"/>
    <mergeCell ref="A2:B2"/>
    <mergeCell ref="I2:I5"/>
    <mergeCell ref="A3:B3"/>
    <mergeCell ref="D3:F4"/>
    <mergeCell ref="A4:B4"/>
    <mergeCell ref="G4:G5"/>
    <mergeCell ref="H4:H5"/>
    <mergeCell ref="A5:B5"/>
    <mergeCell ref="A6:E6"/>
    <mergeCell ref="F6:I6"/>
  </mergeCells>
  <hyperlinks>
    <hyperlink ref="C3" r:id="rId1" display="adez2012@yandex.ru"/>
  </hyperlinks>
  <printOptions headings="false" gridLines="false" gridLinesSet="true" horizontalCentered="false" verticalCentered="false"/>
  <pageMargins left="0.374305555555556" right="0.338194444444444" top="0.7875" bottom="0.655555555555556" header="0.511811023622047" footer="0.390277777777778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1834</TotalTime>
  <Application>LibreOffice/7.6.4.1$Linux_X86_64 LibreOffice_project/60$Build-1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2021-09-03T16:58:45Z</dcterms:created>
  <dc:creator>EMZ</dc:creator>
  <dc:description/>
  <dc:language>ru-RU</dc:language>
  <cp:lastModifiedBy/>
  <dcterms:modified xsi:type="dcterms:W3CDTF">2024-08-06T11:32:44Z</dcterms:modified>
  <cp:revision>408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qrichtext">
    <vt:lpwstr>1</vt:lpwstr>
  </property>
</Properties>
</file>