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5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5.12 3 контур" sheetId="8" state="visible" r:id="rId9"/>
    <sheet name="07.12 2 контур" sheetId="9" state="visible" r:id="rId10"/>
    <sheet name="08.12 1 контур" sheetId="10" state="visible" r:id="rId11"/>
    <sheet name="13.12 ИЛ" sheetId="11" state="visible" r:id="rId12"/>
    <sheet name="19.12 3 контур" sheetId="12" state="visible" r:id="rId13"/>
    <sheet name="21.12 2 контур" sheetId="13" state="visible" r:id="rId14"/>
    <sheet name="22.12 1 контур" sheetId="14" state="visible" r:id="rId15"/>
  </sheets>
  <externalReferences>
    <externalReference r:id="rId16"/>
  </externalReferences>
  <definedNames>
    <definedName function="false" hidden="false" localSheetId="7" name="_xlnm.Print_Titles" vbProcedure="false">'05.12 3 контур'!$1:$6</definedName>
    <definedName function="false" hidden="false" localSheetId="8" name="_xlnm.Print_Titles" vbProcedure="false">'07.12 2 контур'!$1:$6</definedName>
    <definedName function="false" hidden="false" localSheetId="9" name="_xlnm.Print_Titles" vbProcedure="false">'08.12 1 контур'!$1:$6</definedName>
    <definedName function="false" hidden="false" localSheetId="10" name="_xlnm.Print_Titles" vbProcedure="false">'13.12 ИЛ'!$1:$6</definedName>
    <definedName function="false" hidden="false" localSheetId="11" name="_xlnm.Print_Titles" vbProcedure="false">'19.12 3 контур'!$1:$6</definedName>
    <definedName function="false" hidden="false" localSheetId="12" name="_xlnm.Print_Titles" vbProcedure="false">'21.12 2 контур'!$1:$6</definedName>
    <definedName function="false" hidden="false" localSheetId="13" name="_xlnm.Print_Titles" vbProcedure="false">'22.12 1 контур'!$1:$6</definedName>
    <definedName function="false" hidden="false" localSheetId="5" name="_xlnm.Print_Area" vbProcedure="false">журнал6!$A$1:$AB$19</definedName>
    <definedName function="false" hidden="false" localSheetId="6" name="_xlnm.Print_Area" vbProcedure="false">занесвынес!$A$1:$J$13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<sst xmlns="http://schemas.openxmlformats.org/spreadsheetml/2006/main" count="2226" uniqueCount="347">
  <si>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</si>
  <si>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</si>
  <si>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</si>
  <si>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</si>
  <si>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</si>
  <si>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</si>
  <si>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</si>
  <si>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</si>
  <si>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</si>
  <si>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</si>
  <si>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</si>
  <si>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</si>
  <si>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</si>
  <si>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</si>
  <si>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</si>
  <si>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</si>
  <si>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</si>
  <si>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</si>
  <si>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</si>
  <si>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</si>
  <si>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</si>
  <si>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</si>
  <si>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</si>
  <si>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</si>
  <si>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</si>
  <si>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</si>
  <si>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</si>
  <si>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</si>
  <si>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</si>
  <si>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</si>
  <si>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</si>
  <si>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</si>
  <si>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</si>
  <si>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</si>
  <si>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</si>
  <si>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</si>
  <si>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</si>
  <si>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</si>
  <si>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</si>
  <si>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</si>
  <si>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</si>
  <si>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</si>
  <si>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</si>
  <si>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</si>
  <si>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</si>
  <si>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</si>
  <si>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</si>
  <si>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</si>
  <si>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</si>
  <si>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</si>
  <si>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</si>
  <si>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</si>
  <si>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</si>
  <si>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</si>
  <si>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</si>
  <si>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</si>
  <si>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</si>
  <si>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</si>
  <si>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</si>
  <si>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</si>
  <si>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</si>
  <si>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</si>
  <si>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</si>
  <si>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</si>
  <si>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</si>
  <si>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</si>
  <si>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</si>
  <si>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</si>
  <si>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</si>
  <si>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</si>
  <si>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</si>
  <si>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</si>
  <si>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</si>
  <si>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</si>
  <si>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</si>
  <si>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</si>
  <si>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</si>
  <si>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</si>
  <si>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</si>
  <si>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</si>
  <si>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</si>
  <si>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</si>
  <si>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</si>
  <si>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</si>
  <si>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</si>
  <si>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</si>
  <si>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</si>
  <si>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</si>
  <si>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</si>
  <si>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</si>
  <si>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</si>
  <si>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</si>
  <si>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</si>
  <si>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</si>
  <si>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</si>
  <si>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</si>
  <si>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</si>
  <si>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</si>
  <si>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</si>
  <si>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</si>
  <si>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</si>
  <si>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</si>
  <si>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</si>
  <si>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</si>
  <si>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</si>
  <si>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</si>
  <si>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</si>
  <si>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</si>
  <si>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</si>
  <si>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</si>
  <si>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</si>
  <si>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</si>
  <si>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</si>
  <si>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</si>
  <si>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</si>
  <si>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</si>
  <si>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</si>
  <si>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</si>
  <si>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</si>
  <si>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</si>
  <si>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</si>
  <si>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</si>
  <si>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</si>
  <si>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</si>
  <si>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</si>
  <si>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</si>
  <si>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</si>
  <si>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</si>
  <si>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</si>
  <si>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</si>
  <si>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</si>
  <si>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</si>
  <si>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</si>
  <si>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</si>
  <si>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</si>
  <si>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</si>
  <si>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</si>
  <si>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</si>
  <si>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</si>
  <si>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</si>
  <si>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</si>
  <si>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</si>
  <si>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</si>
  <si>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</si>
  <si>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</si>
  <si>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</si>
  <si>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</si>
  <si>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</si>
  <si>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</si>
  <si>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</si>
  <si>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</si>
  <si>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</si>
  <si>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</si>
  <si>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</si>
  <si>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</si>
  <si>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</si>
  <si>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</si>
  <si>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</si>
  <si>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</si>
  <si>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</si>
  <si>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</si>
  <si>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</si>
  <si>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</si>
  <si>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</si>
  <si>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</si>
  <si>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</si>
  <si>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</si>
  <si>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</si>
  <si>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</si>
  <si>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</si>
  <si>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</si>
  <si>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</si>
  <si>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</si>
  <si>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</si>
  <si>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</si>
  <si>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</si>
  <si>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</si>
  <si>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</si>
  <si>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</si>
  <si>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</si>
  <si>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</si>
  <si>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</si>
  <si>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</si>
  <si>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</si>
  <si>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</si>
  <si>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</si>
  <si>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</si>
  <si>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</si>
  <si>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</si>
  <si>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</si>
  <si>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</si>
  <si>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</si>
  <si>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</si>
  <si>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</si>
  <si>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</si>
  <si>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</si>
  <si>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</si>
  <si>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</si>
  <si>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</si>
  <si>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</si>
  <si>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</si>
  <si>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ООО «Альфадез»</t>
  </si>
  <si>
    <t xml:space="preserve">Руденко В.Н./_______________</t>
  </si>
  <si>
    <t xml:space="preserve"> Главный ветеринарный врач                                                                          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</si>
  <si>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</si>
  <si>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</si>
  <si>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</si>
  <si>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</si>
  <si>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</si>
  <si>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</si>
  <si>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</si>
  <si>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</si>
  <si>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</si>
  <si>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</si>
  <si>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</si>
  <si>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</si>
  <si>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</si>
  <si>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</si>
  <si>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</si>
  <si>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</si>
  <si>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</si>
  <si>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</si>
  <si>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</si>
  <si>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</si>
  <si>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</si>
  <si>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</si>
  <si>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</si>
  <si>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</si>
  <si>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</si>
  <si>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</si>
  <si>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</si>
  <si>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</si>
  <si>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</si>
  <si>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</si>
  <si>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</si>
  <si>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</si>
  <si>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</si>
  <si>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</si>
  <si>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</si>
  <si>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</si>
  <si>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</si>
  <si>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</si>
  <si>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</si>
  <si>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</si>
  <si>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</si>
  <si>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</si>
  <si>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</si>
  <si>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</si>
  <si>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</si>
  <si>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</si>
  <si>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</si>
  <si>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</si>
  <si>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</si>
  <si>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</si>
  <si>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</si>
  <si>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</si>
  <si>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</si>
  <si>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</si>
  <si>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</si>
  <si>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</si>
  <si>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</si>
  <si>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</si>
  <si>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</si>
  <si>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</si>
  <si>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</si>
  <si>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</si>
  <si>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3 контур защиты</t>
  </si>
  <si>
    <t xml:space="preserve">1-133</t>
  </si>
  <si>
    <t xml:space="preserve">Булгаков А.В.</t>
  </si>
  <si>
    <t xml:space="preserve">ООО Ваше хозяйство</t>
  </si>
  <si>
    <r>
      <rPr>
        <sz val="11"/>
        <color rgb="FF000000"/>
        <rFont val="Arial"/>
        <family val="0"/>
        <charset val="1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</si>
  <si>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1-197</t>
  </si>
  <si>
    <t xml:space="preserve">1 контур защиты</t>
  </si>
  <si>
    <t xml:space="preserve">1-127
8-13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</si>
  <si>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</si>
  <si>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</si>
  <si>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</si>
  <si>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</si>
  <si>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</si>
  <si>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</si>
  <si>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</si>
  <si>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Быков Д.К.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</si>
  <si>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</si>
  <si>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</si>
  <si>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</si>
  <si>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</si>
  <si>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</si>
  <si>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</si>
  <si>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</si>
  <si>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</si>
  <si>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</si>
  <si>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</si>
  <si>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</si>
  <si>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</si>
  <si>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</si>
  <si>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</si>
  <si>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</si>
  <si>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</si>
  <si>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</si>
  <si>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</si>
  <si>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</si>
  <si>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</si>
  <si>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</si>
  <si>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</si>
  <si>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</si>
  <si>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</si>
  <si>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</si>
  <si>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</si>
  <si>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</si>
  <si>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</si>
  <si>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</si>
  <si>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</si>
  <si>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</si>
  <si>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</si>
  <si>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</si>
  <si>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</si>
  <si>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</si>
  <si>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</si>
  <si>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</si>
  <si>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</si>
  <si>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</si>
  <si>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</si>
  <si>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</si>
  <si>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</si>
  <si>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</si>
  <si>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</si>
  <si>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</si>
  <si>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</si>
  <si>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</si>
  <si>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</si>
  <si>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</si>
  <si>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</si>
  <si>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</si>
  <si>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</si>
  <si>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</si>
  <si>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</si>
  <si>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</si>
  <si>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</si>
  <si>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</si>
  <si>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</si>
  <si>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</si>
  <si>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</si>
  <si>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1.1 В КИУ  заложена приманка в увеличенном размере по весу в 2 раза.</t>
  </si>
  <si>
    <t xml:space="preserve">2 контур защиты</t>
  </si>
  <si>
    <t xml:space="preserve">1.1 В КИУ заложена приманка в увеличенном размере по весу в 2 раза.</t>
  </si>
  <si>
    <t xml:space="preserve">1 - 85</t>
  </si>
  <si>
    <t xml:space="preserve">ИЛ 1-34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</si>
</sst>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mm/yy"/>
    <numFmt numFmtId="167" formatCode="dd/mm/yy"/>
    <numFmt numFmtId="168" formatCode="@"/>
    <numFmt numFmtId="169" formatCode="0.00"/>
    <numFmt numFmtId="170" formatCode="0"/>
    <numFmt numFmtId="171" formatCode="0.000"/>
    <numFmt numFmtId="172" formatCode="0.0000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0"/>
      <charset val="1"/>
    </font>
    <font>
      <b val="true"/>
      <sz val="9"/>
      <color rgb="FF000000"/>
      <name val="Times New Roman"/>
      <family val="0"/>
      <charset val="1"/>
    </font>
    <font>
      <sz val="9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11"/>
      <color rgb="FF000000"/>
      <name val="Arial Cyr"/>
      <family val="0"/>
      <charset val="1"/>
    </font>
    <font>
      <sz val="10"/>
      <name val="Times New Roman"/>
      <family val="0"/>
      <charset val="1"/>
    </font>
    <font>
      <sz val="11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0"/>
      <charset val="1"/>
    </font>
    <font>
      <sz val="10.5"/>
      <color rgb="FF000000"/>
      <name val="Times New Roman"/>
      <family val="0"/>
      <charset val="1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8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5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3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5" fillId="0" borderId="3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1.xml"/><Relationship Id="rId1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7;&#1043;&#1055;&#1048;%20&#1080;%20&#1047;&#1059;&#1055;&#1048;%20&#1089;&#1077;&#1088;&#1074;&#1080;&#1089;&#1085;&#1099;&#1081;%20&#1086;&#1090;&#1095;&#1077;&#1090;/&#1086;&#1090;&#1095;&#1077;&#1090;&#1099;/&#1082;&#1086;&#1083;&#1086;&#1076;&#1082;&#1080;&#1085;&#1072;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296875" defaultRowHeight="14.25" zeroHeight="false" outlineLevelRow="0" outlineLevelCol="0"/>
  <cols>
    <col collapsed="false" customWidth="true" hidden="false" outlineLevel="0" max="1" min="1" style="1" width="14.85"/>
    <col collapsed="false" customWidth="true" hidden="false" outlineLevel="0" max="2" min="2" style="2" width="11.14"/>
    <col collapsed="false" customWidth="true" hidden="false" outlineLevel="0" max="3" min="3" style="1" width="8.7"/>
    <col collapsed="false" customWidth="true" hidden="false" outlineLevel="0" max="4" min="4" style="1" width="8"/>
    <col collapsed="false" customWidth="true" hidden="false" outlineLevel="0" max="5" min="5" style="1" width="9.7"/>
    <col collapsed="false" customWidth="true" hidden="false" outlineLevel="0" max="6" min="6" style="1" width="6.7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3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">
        <v>281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журнал6!A10</f>
        <v>44903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tr">
        <f aca="false">C21</f>
        <v>-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tr">
        <f aca="false">G16</f>
        <v>-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344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20.25" hidden="false" customHeight="true" outlineLevel="0" collapsed="false">
      <c r="B69" s="117" t="s">
        <v>329</v>
      </c>
      <c r="C69" s="117"/>
      <c r="D69" s="136" t="s">
        <v>18</v>
      </c>
      <c r="E69" s="137" t="s">
        <v>18</v>
      </c>
      <c r="F69" s="117" t="s">
        <v>18</v>
      </c>
      <c r="G69" s="117"/>
      <c r="H69" s="138" t="s">
        <v>18</v>
      </c>
    </row>
    <row r="70" s="111" customFormat="true" ht="25.5" hidden="false" customHeight="true" outlineLevel="0" collapsed="false">
      <c r="B70" s="117"/>
      <c r="C70" s="117"/>
      <c r="D70" s="139" t="s">
        <v>18</v>
      </c>
      <c r="E70" s="137"/>
      <c r="F70" s="137"/>
      <c r="G70" s="117"/>
      <c r="H70" s="138"/>
    </row>
    <row r="71" s="111" customFormat="true" ht="24.75" hidden="false" customHeight="true" outlineLevel="0" collapsed="false">
      <c r="B71" s="140" t="s">
        <v>330</v>
      </c>
      <c r="C71" s="140"/>
      <c r="D71" s="141" t="s">
        <v>345</v>
      </c>
      <c r="E71" s="142" t="str">
        <f aca="false">журнал6!B9</f>
        <v>Ратобор-брикет от грызунов</v>
      </c>
      <c r="F71" s="117" t="str">
        <f aca="false">журнал6!F9</f>
        <v>Бродифакум 0,005%</v>
      </c>
      <c r="G71" s="117"/>
      <c r="H71" s="156" t="n">
        <f aca="false">журнал6!G10</f>
        <v>1.7</v>
      </c>
    </row>
    <row r="72" s="111" customFormat="true" ht="25.5" hidden="false" customHeight="true" outlineLevel="0" collapsed="false">
      <c r="B72" s="140"/>
      <c r="C72" s="140"/>
      <c r="D72" s="143" t="s">
        <v>272</v>
      </c>
      <c r="E72" s="142"/>
      <c r="F72" s="117"/>
      <c r="G72" s="117"/>
      <c r="H72" s="156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9CDE5"/>
    <pageSetUpPr fitToPage="true"/>
  </sheetPr>
  <dimension ref="A1:H8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34" activeCellId="0" sqref="B34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tr">
        <f aca="false">'05.12 3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v>44908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14.25" hidden="false" customHeight="false" outlineLevel="0" collapsed="false">
      <c r="B16" s="117" t="s">
        <v>18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tr">
        <f aca="false">G16</f>
        <v>-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tr">
        <f aca="false">C21</f>
        <v>-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tr">
        <f aca="false">C22</f>
        <v>-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307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tr">
        <f aca="false">C50</f>
        <v>-</v>
      </c>
    </row>
    <row r="56" customFormat="false" ht="14.25" hidden="false" customHeight="false" outlineLevel="0" collapsed="false">
      <c r="B56" s="123" t="s">
        <v>317</v>
      </c>
      <c r="C56" s="118" t="str">
        <f aca="false">D50</f>
        <v>-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tr">
        <f aca="false">E50</f>
        <v>-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tr">
        <f aca="false">F50</f>
        <v>-</v>
      </c>
    </row>
    <row r="59" customFormat="false" ht="14.25" hidden="false" customHeight="false" outlineLevel="0" collapsed="false">
      <c r="B59" s="123" t="str">
        <f aca="false">G49</f>
        <v>Осы</v>
      </c>
      <c r="C59" s="118" t="str">
        <f aca="false">G50</f>
        <v>-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tr">
        <f aca="false">H50</f>
        <v>-</v>
      </c>
    </row>
    <row r="62" customFormat="false" ht="15" hidden="false" customHeight="false" outlineLevel="0" collapsed="false">
      <c r="B62" s="126" t="s">
        <v>306</v>
      </c>
      <c r="C62" s="115"/>
      <c r="D62" s="115"/>
      <c r="E62" s="115"/>
      <c r="F62" s="115"/>
      <c r="G62" s="115"/>
      <c r="H62" s="115"/>
    </row>
    <row r="63" customFormat="false" ht="14.25" hidden="false" customHeight="false" outlineLevel="0" collapsed="false">
      <c r="B63" s="127" t="s">
        <v>307</v>
      </c>
      <c r="C63" s="98"/>
      <c r="D63" s="98"/>
      <c r="E63" s="98"/>
      <c r="F63" s="98"/>
      <c r="G63" s="98"/>
      <c r="H63" s="99"/>
    </row>
    <row r="64" customFormat="false" ht="14.25" hidden="false" customHeight="false" outlineLevel="0" collapsed="false">
      <c r="B64" s="157"/>
      <c r="C64" s="115"/>
      <c r="D64" s="115"/>
      <c r="E64" s="115"/>
      <c r="F64" s="115"/>
      <c r="G64" s="115"/>
      <c r="H64" s="115"/>
    </row>
    <row r="65" s="111" customFormat="true" ht="33.75" hidden="false" customHeight="true" outlineLevel="0" collapsed="false">
      <c r="B65" s="135" t="s">
        <v>324</v>
      </c>
      <c r="C65" s="115"/>
      <c r="D65" s="115"/>
      <c r="E65" s="115"/>
      <c r="F65" s="115"/>
      <c r="G65" s="115"/>
      <c r="H65" s="115"/>
    </row>
    <row r="66" s="111" customFormat="true" ht="30" hidden="false" customHeight="true" outlineLevel="0" collapsed="false">
      <c r="B66" s="112" t="s">
        <v>325</v>
      </c>
      <c r="C66" s="112"/>
      <c r="D66" s="112" t="s">
        <v>326</v>
      </c>
      <c r="E66" s="112" t="s">
        <v>277</v>
      </c>
      <c r="F66" s="112" t="s">
        <v>327</v>
      </c>
      <c r="G66" s="112"/>
      <c r="H66" s="112" t="s">
        <v>328</v>
      </c>
    </row>
    <row r="67" s="111" customFormat="true" ht="20.25" hidden="false" customHeight="true" outlineLevel="0" collapsed="false">
      <c r="B67" s="117" t="s">
        <v>329</v>
      </c>
      <c r="C67" s="117"/>
      <c r="D67" s="136" t="s">
        <v>18</v>
      </c>
      <c r="E67" s="137" t="s">
        <v>18</v>
      </c>
      <c r="F67" s="117" t="s">
        <v>18</v>
      </c>
      <c r="G67" s="117"/>
      <c r="H67" s="138" t="s">
        <v>18</v>
      </c>
    </row>
    <row r="68" s="111" customFormat="true" ht="25.5" hidden="false" customHeight="true" outlineLevel="0" collapsed="false">
      <c r="B68" s="117"/>
      <c r="C68" s="117"/>
      <c r="D68" s="139" t="s">
        <v>18</v>
      </c>
      <c r="E68" s="137"/>
      <c r="F68" s="137"/>
      <c r="G68" s="117"/>
      <c r="H68" s="138"/>
    </row>
    <row r="69" s="111" customFormat="true" ht="24.75" hidden="false" customHeight="true" outlineLevel="0" collapsed="false">
      <c r="B69" s="140" t="s">
        <v>330</v>
      </c>
      <c r="C69" s="140"/>
      <c r="D69" s="141" t="s">
        <v>18</v>
      </c>
      <c r="E69" s="142" t="s">
        <v>18</v>
      </c>
      <c r="F69" s="117" t="s">
        <v>18</v>
      </c>
      <c r="G69" s="117"/>
      <c r="H69" s="156" t="s">
        <v>18</v>
      </c>
    </row>
    <row r="70" s="111" customFormat="true" ht="25.5" hidden="false" customHeight="true" outlineLevel="0" collapsed="false">
      <c r="B70" s="140"/>
      <c r="C70" s="140"/>
      <c r="D70" s="143" t="s">
        <v>18</v>
      </c>
      <c r="E70" s="142"/>
      <c r="F70" s="117"/>
      <c r="G70" s="117"/>
      <c r="H70" s="156"/>
    </row>
    <row r="71" s="111" customFormat="true" ht="27" hidden="false" customHeight="true" outlineLevel="0" collapsed="false">
      <c r="B71" s="140" t="s">
        <v>331</v>
      </c>
      <c r="C71" s="140"/>
      <c r="D71" s="144" t="s">
        <v>346</v>
      </c>
      <c r="E71" s="117" t="s">
        <v>18</v>
      </c>
      <c r="F71" s="117" t="s">
        <v>18</v>
      </c>
      <c r="G71" s="117"/>
      <c r="H71" s="117" t="s">
        <v>18</v>
      </c>
    </row>
    <row r="72" s="111" customFormat="true" ht="11.25" hidden="false" customHeight="true" outlineLevel="0" collapsed="false">
      <c r="B72" s="145"/>
      <c r="C72" s="145"/>
      <c r="D72" s="146"/>
      <c r="E72" s="146"/>
      <c r="F72" s="146"/>
      <c r="G72" s="146"/>
      <c r="H72" s="147"/>
    </row>
    <row r="73" customFormat="false" ht="15" hidden="false" customHeight="false" outlineLevel="0" collapsed="false">
      <c r="B73" s="110" t="s">
        <v>332</v>
      </c>
      <c r="C73" s="148"/>
    </row>
    <row r="74" customFormat="false" ht="14.25" hidden="false" customHeight="false" outlineLevel="0" collapsed="false">
      <c r="B74" s="149" t="s">
        <v>333</v>
      </c>
      <c r="C74" s="98"/>
      <c r="D74" s="98"/>
      <c r="E74" s="98"/>
      <c r="F74" s="99"/>
      <c r="G74" s="118" t="s">
        <v>18</v>
      </c>
      <c r="H74" s="118"/>
    </row>
    <row r="75" customFormat="false" ht="14.25" hidden="false" customHeight="false" outlineLevel="0" collapsed="false">
      <c r="B75" s="149" t="s">
        <v>334</v>
      </c>
      <c r="C75" s="98"/>
      <c r="D75" s="98"/>
      <c r="E75" s="98"/>
      <c r="F75" s="99"/>
      <c r="G75" s="118" t="str">
        <f aca="false">G74</f>
        <v>-</v>
      </c>
      <c r="H75" s="118"/>
    </row>
    <row r="76" customFormat="false" ht="14.25" hidden="false" customHeight="false" outlineLevel="0" collapsed="false">
      <c r="B76" s="150" t="s">
        <v>335</v>
      </c>
      <c r="C76" s="151"/>
      <c r="D76" s="151"/>
      <c r="E76" s="151"/>
      <c r="F76" s="152"/>
      <c r="G76" s="118" t="s">
        <v>18</v>
      </c>
      <c r="H76" s="118"/>
    </row>
    <row r="77" customFormat="false" ht="14.25" hidden="false" customHeight="false" outlineLevel="0" collapsed="false">
      <c r="A77" s="115"/>
      <c r="B77" s="149" t="s">
        <v>336</v>
      </c>
      <c r="C77" s="98"/>
      <c r="D77" s="98"/>
      <c r="E77" s="98"/>
      <c r="F77" s="99"/>
      <c r="G77" s="113" t="s">
        <v>337</v>
      </c>
      <c r="H77" s="113"/>
    </row>
    <row r="79" customFormat="false" ht="15" hidden="false" customHeight="false" outlineLevel="0" collapsed="false">
      <c r="B79" s="110" t="s">
        <v>338</v>
      </c>
    </row>
    <row r="80" customFormat="false" ht="14.25" hidden="false" customHeight="true" outlineLevel="0" collapsed="false">
      <c r="B80" s="153" t="s">
        <v>339</v>
      </c>
      <c r="C80" s="153"/>
      <c r="D80" s="153"/>
      <c r="E80" s="153"/>
      <c r="F80" s="153"/>
      <c r="G80" s="153"/>
      <c r="H80" s="153"/>
    </row>
    <row r="81" customFormat="false" ht="14.25" hidden="false" customHeight="true" outlineLevel="0" collapsed="false">
      <c r="B81" s="154" t="s">
        <v>340</v>
      </c>
      <c r="C81" s="155"/>
      <c r="D81" s="155"/>
      <c r="E81" s="155" t="s">
        <v>341</v>
      </c>
      <c r="F81" s="155"/>
      <c r="G81" s="155"/>
      <c r="H81" s="155"/>
    </row>
    <row r="82" customFormat="false" ht="27" hidden="false" customHeight="true" outlineLevel="0" collapsed="false">
      <c r="B82" s="154"/>
      <c r="C82" s="154"/>
      <c r="D82" s="155"/>
      <c r="E82" s="155"/>
      <c r="F82" s="155"/>
      <c r="G82" s="155"/>
      <c r="H82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37" colorId="64" zoomScale="75" zoomScaleNormal="75" zoomScalePageLayoutView="100" workbookViewId="0">
      <selection pane="topLeft" activeCell="F73" activeCellId="0" sqref="F73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tr">
        <f aca="false">'08.12 1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журнал6!A11</f>
        <v>44914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">
        <v>18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">
        <v>18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307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38.25" hidden="false" customHeight="true" outlineLevel="0" collapsed="false">
      <c r="B69" s="117" t="s">
        <v>329</v>
      </c>
      <c r="C69" s="117"/>
      <c r="D69" s="136" t="s">
        <v>267</v>
      </c>
      <c r="E69" s="137" t="str">
        <f aca="false">журнал6!B11</f>
        <v>ALT  клей</v>
      </c>
      <c r="F69" s="117" t="str">
        <f aca="false">журнал6!F11</f>
        <v>Полибутилен 80,8%, полиизобутилен 9,6%</v>
      </c>
      <c r="G69" s="117"/>
      <c r="H69" s="138" t="n">
        <f aca="false">журнал6!G11</f>
        <v>0.266</v>
      </c>
    </row>
    <row r="70" s="111" customFormat="true" ht="25.5" hidden="false" customHeight="true" outlineLevel="0" collapsed="false">
      <c r="B70" s="117"/>
      <c r="C70" s="117"/>
      <c r="D70" s="139" t="str">
        <f aca="false">[1]журнал6!H9</f>
        <v>3 контур защиты</v>
      </c>
      <c r="E70" s="137"/>
      <c r="F70" s="137"/>
      <c r="G70" s="117"/>
      <c r="H70" s="138"/>
    </row>
    <row r="71" s="111" customFormat="true" ht="24.75" hidden="false" customHeight="true" outlineLevel="0" collapsed="false">
      <c r="B71" s="140" t="s">
        <v>330</v>
      </c>
      <c r="C71" s="140"/>
      <c r="D71" s="141" t="s">
        <v>18</v>
      </c>
      <c r="E71" s="142" t="s">
        <v>18</v>
      </c>
      <c r="F71" s="117" t="s">
        <v>18</v>
      </c>
      <c r="G71" s="117"/>
      <c r="H71" s="137" t="s">
        <v>18</v>
      </c>
    </row>
    <row r="72" s="111" customFormat="true" ht="25.5" hidden="false" customHeight="true" outlineLevel="0" collapsed="false">
      <c r="B72" s="140"/>
      <c r="C72" s="140"/>
      <c r="D72" s="143" t="s">
        <v>18</v>
      </c>
      <c r="E72" s="142"/>
      <c r="F72" s="117"/>
      <c r="G72" s="117"/>
      <c r="H72" s="137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D71" activeCellId="0" sqref="D71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">
        <v>281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журнал6!A12</f>
        <v>44916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16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tr">
        <f aca="false">C21</f>
        <v>-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tr">
        <f aca="false">G16</f>
        <v>-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307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20.25" hidden="false" customHeight="true" outlineLevel="0" collapsed="false">
      <c r="B69" s="117" t="s">
        <v>329</v>
      </c>
      <c r="C69" s="117"/>
      <c r="D69" s="136" t="s">
        <v>18</v>
      </c>
      <c r="E69" s="137" t="s">
        <v>18</v>
      </c>
      <c r="F69" s="117" t="s">
        <v>18</v>
      </c>
      <c r="G69" s="117"/>
      <c r="H69" s="138" t="s">
        <v>18</v>
      </c>
    </row>
    <row r="70" s="111" customFormat="true" ht="25.5" hidden="false" customHeight="true" outlineLevel="0" collapsed="false">
      <c r="B70" s="117"/>
      <c r="C70" s="117"/>
      <c r="D70" s="139" t="s">
        <v>18</v>
      </c>
      <c r="E70" s="137"/>
      <c r="F70" s="137"/>
      <c r="G70" s="117"/>
      <c r="H70" s="138"/>
    </row>
    <row r="71" s="111" customFormat="true" ht="30.75" hidden="false" customHeight="true" outlineLevel="0" collapsed="false">
      <c r="B71" s="140" t="s">
        <v>330</v>
      </c>
      <c r="C71" s="140"/>
      <c r="D71" s="141" t="s">
        <v>271</v>
      </c>
      <c r="E71" s="142" t="str">
        <f aca="false">журнал6!B9</f>
        <v>Ратобор-брикет от грызунов</v>
      </c>
      <c r="F71" s="117" t="str">
        <f aca="false">журнал6!F9</f>
        <v>Бродифакум 0,005%</v>
      </c>
      <c r="G71" s="117"/>
      <c r="H71" s="156" t="n">
        <f aca="false">журнал6!G12</f>
        <v>1.97</v>
      </c>
    </row>
    <row r="72" s="111" customFormat="true" ht="25.5" hidden="false" customHeight="true" outlineLevel="0" collapsed="false">
      <c r="B72" s="140"/>
      <c r="C72" s="140"/>
      <c r="D72" s="143" t="s">
        <v>343</v>
      </c>
      <c r="E72" s="142"/>
      <c r="F72" s="117"/>
      <c r="G72" s="117"/>
      <c r="H72" s="156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G32" activeCellId="0" sqref="G32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">
        <v>281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журнал6!A13</f>
        <v>44917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tr">
        <f aca="false">C21</f>
        <v>-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tr">
        <f aca="false">G16</f>
        <v>-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344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20.25" hidden="false" customHeight="true" outlineLevel="0" collapsed="false">
      <c r="B69" s="117" t="s">
        <v>329</v>
      </c>
      <c r="C69" s="117"/>
      <c r="D69" s="136" t="s">
        <v>18</v>
      </c>
      <c r="E69" s="137" t="s">
        <v>18</v>
      </c>
      <c r="F69" s="117" t="s">
        <v>18</v>
      </c>
      <c r="G69" s="117"/>
      <c r="H69" s="138" t="s">
        <v>18</v>
      </c>
    </row>
    <row r="70" s="111" customFormat="true" ht="25.5" hidden="false" customHeight="true" outlineLevel="0" collapsed="false">
      <c r="B70" s="117"/>
      <c r="C70" s="117"/>
      <c r="D70" s="139" t="s">
        <v>18</v>
      </c>
      <c r="E70" s="137"/>
      <c r="F70" s="137"/>
      <c r="G70" s="117"/>
      <c r="H70" s="138"/>
    </row>
    <row r="71" s="111" customFormat="true" ht="24.75" hidden="false" customHeight="true" outlineLevel="0" collapsed="false">
      <c r="B71" s="140" t="s">
        <v>330</v>
      </c>
      <c r="C71" s="140"/>
      <c r="D71" s="141" t="s">
        <v>345</v>
      </c>
      <c r="E71" s="142" t="str">
        <f aca="false">журнал6!B9</f>
        <v>Ратобор-брикет от грызунов</v>
      </c>
      <c r="F71" s="117" t="str">
        <f aca="false">журнал6!F9</f>
        <v>Бродифакум 0,005%</v>
      </c>
      <c r="G71" s="117"/>
      <c r="H71" s="156" t="n">
        <f aca="false">журнал6!G13</f>
        <v>1.7</v>
      </c>
    </row>
    <row r="72" s="111" customFormat="true" ht="25.5" hidden="false" customHeight="true" outlineLevel="0" collapsed="false">
      <c r="B72" s="140"/>
      <c r="C72" s="140"/>
      <c r="D72" s="143" t="s">
        <v>272</v>
      </c>
      <c r="E72" s="142"/>
      <c r="F72" s="117"/>
      <c r="G72" s="117"/>
      <c r="H72" s="156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257" min="1" style="0" width="11.57"/>
  </cols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8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37" width="11.57"/>
    <col collapsed="false" customWidth="true" hidden="false" outlineLevel="0" max="3" min="3" style="38" width="14.85"/>
    <col collapsed="false" customWidth="true" hidden="false" outlineLevel="0" max="4" min="4" style="0" width="11.57"/>
    <col collapsed="false" customWidth="true" hidden="false" outlineLevel="0" max="5" min="5" style="0" width="19.57"/>
    <col collapsed="false" customWidth="true" hidden="false" outlineLevel="0" max="257" min="6" style="0" width="11.57"/>
  </cols>
  <sheetData>
    <row r="1" customFormat="false" ht="17.1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5.3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7070312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"/>
    <col collapsed="false" customWidth="true" hidden="false" outlineLevel="0" max="3" min="3" style="52" width="23.28"/>
    <col collapsed="false" customWidth="false" hidden="false" outlineLevel="0" max="1024" min="4" style="52" width="9.7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</row>
    <row r="23" customFormat="false" ht="14.25" hidden="false" customHeight="false" outlineLevel="0" collapsed="false">
      <c r="A23" s="53" t="s">
        <v>201</v>
      </c>
      <c r="B23" s="53"/>
      <c r="C23" s="53"/>
      <c r="E23" s="53" t="s">
        <v>202</v>
      </c>
      <c r="F23" s="53"/>
      <c r="G23" s="53"/>
    </row>
    <row r="28" customFormat="false" ht="14.25" hidden="false" customHeight="false" outlineLevel="0" collapsed="false">
      <c r="A28" s="52" t="s">
        <v>138</v>
      </c>
    </row>
    <row r="29" customFormat="false" ht="14.25" hidden="false" customHeight="false" outlineLevel="0" collapsed="false">
      <c r="A29" s="53" t="s">
        <v>203</v>
      </c>
      <c r="B29" s="53"/>
      <c r="C29" s="53"/>
      <c r="D29" s="53"/>
      <c r="E29" s="53"/>
      <c r="F29" s="53"/>
      <c r="G29" s="53"/>
    </row>
  </sheetData>
  <mergeCells count="8">
    <mergeCell ref="A2:H2"/>
    <mergeCell ref="A8:H8"/>
    <mergeCell ref="B14:G14"/>
    <mergeCell ref="B15:G15"/>
    <mergeCell ref="B16:G16"/>
    <mergeCell ref="A23:C23"/>
    <mergeCell ref="E23:G23"/>
    <mergeCell ref="A29:G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9" min="9" style="0" width="8.57"/>
  </cols>
  <sheetData>
    <row r="1" customFormat="false" ht="69" hidden="false" customHeight="true" outlineLevel="0" collapsed="false">
      <c r="A1" s="55" t="s">
        <v>204</v>
      </c>
      <c r="B1" s="55"/>
      <c r="C1" s="55"/>
      <c r="D1" s="55"/>
      <c r="E1" s="56" t="s">
        <v>205</v>
      </c>
      <c r="F1" s="56"/>
      <c r="G1" s="56"/>
      <c r="H1" s="55" t="s">
        <v>206</v>
      </c>
      <c r="I1" s="55"/>
      <c r="J1" s="55" t="s">
        <v>207</v>
      </c>
      <c r="K1" s="55"/>
      <c r="L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57" t="s">
        <v>210</v>
      </c>
      <c r="F2" s="57"/>
      <c r="G2" s="57"/>
      <c r="H2" s="55"/>
      <c r="I2" s="55"/>
      <c r="J2" s="55"/>
      <c r="K2" s="55"/>
      <c r="L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57"/>
      <c r="F3" s="57"/>
      <c r="G3" s="57"/>
      <c r="H3" s="55" t="s">
        <v>214</v>
      </c>
      <c r="I3" s="55"/>
      <c r="J3" s="57"/>
      <c r="K3" s="57"/>
      <c r="L3" s="57"/>
    </row>
    <row r="4" customFormat="false" ht="27.4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  <c r="J4" s="57"/>
      <c r="K4" s="57"/>
      <c r="L4" s="57"/>
    </row>
    <row r="5" customFormat="false" ht="31.5" hidden="false" customHeight="true" outlineLevel="0" collapsed="false">
      <c r="A5" s="55" t="s">
        <v>216</v>
      </c>
      <c r="B5" s="55"/>
      <c r="C5" s="57" t="s">
        <v>200</v>
      </c>
      <c r="D5" s="57"/>
      <c r="E5" s="58" t="s">
        <v>217</v>
      </c>
      <c r="F5" s="59" t="s">
        <v>218</v>
      </c>
      <c r="G5" s="57" t="s">
        <v>219</v>
      </c>
      <c r="H5" s="57"/>
      <c r="I5" s="57"/>
      <c r="J5" s="57"/>
      <c r="K5" s="57"/>
      <c r="L5" s="57"/>
    </row>
    <row r="6" customFormat="false" ht="54" hidden="false" customHeight="true" outlineLevel="0" collapsed="false">
      <c r="A6" s="60" t="s">
        <v>220</v>
      </c>
      <c r="B6" s="60" t="s">
        <v>221</v>
      </c>
      <c r="C6" s="60" t="s">
        <v>222</v>
      </c>
      <c r="D6" s="60" t="s">
        <v>223</v>
      </c>
      <c r="E6" s="60" t="s">
        <v>224</v>
      </c>
      <c r="F6" s="60"/>
      <c r="G6" s="61" t="s">
        <v>225</v>
      </c>
      <c r="H6" s="61"/>
      <c r="I6" s="61" t="s">
        <v>226</v>
      </c>
      <c r="J6" s="61"/>
      <c r="K6" s="62" t="s">
        <v>227</v>
      </c>
      <c r="L6" s="62"/>
    </row>
    <row r="7" customFormat="false" ht="84.6" hidden="false" customHeight="true" outlineLevel="0" collapsed="false">
      <c r="A7" s="63" t="n">
        <v>1</v>
      </c>
      <c r="B7" s="57" t="s">
        <v>228</v>
      </c>
      <c r="C7" s="64" t="s">
        <v>229</v>
      </c>
      <c r="D7" s="64" t="s">
        <v>230</v>
      </c>
      <c r="E7" s="65" t="s">
        <v>231</v>
      </c>
      <c r="F7" s="65"/>
      <c r="G7" s="64" t="s">
        <v>232</v>
      </c>
      <c r="H7" s="64"/>
      <c r="I7" s="64" t="s">
        <v>233</v>
      </c>
      <c r="J7" s="64"/>
      <c r="K7" s="66"/>
      <c r="L7" s="66"/>
    </row>
    <row r="8" customFormat="false" ht="68.25" hidden="true" customHeight="true" outlineLevel="0" collapsed="false">
      <c r="A8" s="63" t="n">
        <v>2</v>
      </c>
      <c r="B8" s="57" t="s">
        <v>234</v>
      </c>
      <c r="C8" s="67" t="s">
        <v>229</v>
      </c>
      <c r="D8" s="64" t="s">
        <v>235</v>
      </c>
      <c r="E8" s="68" t="s">
        <v>236</v>
      </c>
      <c r="F8" s="68"/>
      <c r="G8" s="64" t="s">
        <v>237</v>
      </c>
      <c r="H8" s="64"/>
      <c r="I8" s="69" t="s">
        <v>238</v>
      </c>
      <c r="J8" s="69"/>
      <c r="K8" s="66"/>
      <c r="L8" s="66"/>
    </row>
    <row r="9" customFormat="false" ht="68.1" hidden="false" customHeight="true" outlineLevel="0" collapsed="false">
      <c r="A9" s="70" t="n">
        <v>2</v>
      </c>
      <c r="B9" s="71" t="s">
        <v>239</v>
      </c>
      <c r="C9" s="64" t="s">
        <v>240</v>
      </c>
      <c r="D9" s="64" t="s">
        <v>241</v>
      </c>
      <c r="E9" s="64" t="s">
        <v>242</v>
      </c>
      <c r="F9" s="64"/>
      <c r="G9" s="64" t="s">
        <v>237</v>
      </c>
      <c r="H9" s="64"/>
      <c r="I9" s="64" t="s">
        <v>243</v>
      </c>
      <c r="J9" s="64"/>
      <c r="K9" s="64" t="s">
        <v>244</v>
      </c>
      <c r="L9" s="64"/>
    </row>
    <row r="10" customFormat="false" ht="39.6" hidden="false" customHeight="true" outlineLevel="0" collapsed="false">
      <c r="A10" s="70" t="n">
        <v>3</v>
      </c>
      <c r="B10" s="64" t="s">
        <v>245</v>
      </c>
      <c r="C10" s="64" t="s">
        <v>246</v>
      </c>
      <c r="D10" s="64" t="s">
        <v>241</v>
      </c>
      <c r="E10" s="64" t="s">
        <v>242</v>
      </c>
      <c r="F10" s="64"/>
      <c r="G10" s="64" t="s">
        <v>237</v>
      </c>
      <c r="H10" s="64"/>
      <c r="I10" s="64" t="s">
        <v>18</v>
      </c>
      <c r="J10" s="64"/>
      <c r="K10" s="64"/>
      <c r="L10" s="64"/>
    </row>
    <row r="11" customFormat="false" ht="28.5" hidden="false" customHeight="true" outlineLevel="0" collapsed="false">
      <c r="A11" s="70" t="n">
        <v>4</v>
      </c>
      <c r="B11" s="64" t="s">
        <v>247</v>
      </c>
      <c r="C11" s="64" t="s">
        <v>18</v>
      </c>
      <c r="D11" s="64" t="s">
        <v>18</v>
      </c>
      <c r="E11" s="64" t="s">
        <v>248</v>
      </c>
      <c r="F11" s="64"/>
      <c r="G11" s="64" t="s">
        <v>249</v>
      </c>
      <c r="H11" s="64"/>
      <c r="I11" s="64" t="s">
        <v>18</v>
      </c>
      <c r="J11" s="64"/>
      <c r="K11" s="64"/>
      <c r="L11" s="64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E14" activeCellId="0" sqref="E14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72" width="12.14"/>
    <col collapsed="false" customWidth="true" hidden="false" outlineLevel="0" max="2" min="2" style="73" width="19.85"/>
    <col collapsed="false" customWidth="false" hidden="false" outlineLevel="0" max="3" min="3" style="73" width="11.71"/>
    <col collapsed="false" customWidth="true" hidden="false" outlineLevel="0" max="4" min="4" style="0" width="8.7"/>
    <col collapsed="false" customWidth="true" hidden="false" outlineLevel="0" max="5" min="5" style="73" width="13.71"/>
    <col collapsed="false" customWidth="true" hidden="false" outlineLevel="0" max="6" min="6" style="73" width="12.85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74" width="17.43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5" t="s">
        <v>204</v>
      </c>
      <c r="B1" s="55"/>
      <c r="C1" s="55"/>
      <c r="D1" s="55"/>
      <c r="E1" s="56" t="s">
        <v>250</v>
      </c>
      <c r="F1" s="56"/>
      <c r="G1" s="56"/>
      <c r="H1" s="55" t="s">
        <v>206</v>
      </c>
      <c r="I1" s="55"/>
      <c r="J1" s="55" t="s">
        <v>207</v>
      </c>
      <c r="K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45" t="s">
        <v>210</v>
      </c>
      <c r="F2" s="45"/>
      <c r="G2" s="45"/>
      <c r="H2" s="55"/>
      <c r="I2" s="55"/>
      <c r="J2" s="55"/>
      <c r="K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45"/>
      <c r="F3" s="45"/>
      <c r="G3" s="45"/>
      <c r="H3" s="55" t="s">
        <v>214</v>
      </c>
      <c r="I3" s="55"/>
      <c r="J3" s="57"/>
      <c r="K3" s="57"/>
    </row>
    <row r="4" customFormat="false" ht="33.75" hidden="false" customHeight="true" outlineLevel="0" collapsed="false">
      <c r="A4" s="55" t="s">
        <v>215</v>
      </c>
      <c r="B4" s="55"/>
      <c r="C4" s="57" t="s">
        <v>198</v>
      </c>
      <c r="D4" s="57"/>
      <c r="E4" s="45"/>
      <c r="F4" s="45"/>
      <c r="G4" s="45"/>
      <c r="H4" s="57"/>
      <c r="I4" s="57"/>
      <c r="J4" s="57"/>
      <c r="K4" s="57"/>
    </row>
    <row r="5" customFormat="false" ht="44.25" hidden="false" customHeight="true" outlineLevel="0" collapsed="false">
      <c r="A5" s="55" t="s">
        <v>216</v>
      </c>
      <c r="B5" s="55"/>
      <c r="C5" s="57" t="s">
        <v>200</v>
      </c>
      <c r="D5" s="57"/>
      <c r="E5" s="57" t="s">
        <v>217</v>
      </c>
      <c r="F5" s="55" t="s">
        <v>218</v>
      </c>
      <c r="G5" s="45" t="s">
        <v>251</v>
      </c>
      <c r="H5" s="57"/>
      <c r="I5" s="57"/>
      <c r="J5" s="57"/>
      <c r="K5" s="57"/>
    </row>
    <row r="6" customFormat="false" ht="46.5" hidden="false" customHeight="true" outlineLevel="0" collapsed="false">
      <c r="A6" s="75" t="s">
        <v>252</v>
      </c>
      <c r="B6" s="75" t="s">
        <v>221</v>
      </c>
      <c r="C6" s="75" t="s">
        <v>253</v>
      </c>
      <c r="D6" s="75" t="s">
        <v>254</v>
      </c>
      <c r="E6" s="75" t="s">
        <v>255</v>
      </c>
      <c r="F6" s="76" t="s">
        <v>256</v>
      </c>
      <c r="G6" s="76" t="s">
        <v>257</v>
      </c>
      <c r="H6" s="75" t="s">
        <v>258</v>
      </c>
      <c r="I6" s="75"/>
      <c r="J6" s="77" t="s">
        <v>259</v>
      </c>
      <c r="K6" s="75" t="s">
        <v>260</v>
      </c>
    </row>
    <row r="7" customFormat="false" ht="54" hidden="false" customHeight="true" outlineLevel="0" collapsed="false">
      <c r="A7" s="75"/>
      <c r="B7" s="75"/>
      <c r="C7" s="75"/>
      <c r="D7" s="75"/>
      <c r="E7" s="75"/>
      <c r="F7" s="76"/>
      <c r="G7" s="76"/>
      <c r="H7" s="75" t="s">
        <v>261</v>
      </c>
      <c r="I7" s="78" t="s">
        <v>262</v>
      </c>
      <c r="J7" s="77"/>
      <c r="K7" s="75"/>
    </row>
    <row r="8" s="82" customFormat="true" ht="54" hidden="false" customHeight="false" outlineLevel="0" collapsed="false">
      <c r="A8" s="79" t="n">
        <v>44900</v>
      </c>
      <c r="B8" s="68" t="s">
        <v>263</v>
      </c>
      <c r="C8" s="67" t="s">
        <v>264</v>
      </c>
      <c r="D8" s="68" t="n">
        <v>42</v>
      </c>
      <c r="E8" s="68" t="s">
        <v>265</v>
      </c>
      <c r="F8" s="80" t="s">
        <v>230</v>
      </c>
      <c r="G8" s="81" t="n">
        <f aca="false">занесвынес!C8-занесвынес!G8</f>
        <v>0.266</v>
      </c>
      <c r="H8" s="68" t="s">
        <v>266</v>
      </c>
      <c r="I8" s="68" t="s">
        <v>267</v>
      </c>
      <c r="J8" s="68" t="s">
        <v>237</v>
      </c>
      <c r="K8" s="68" t="s">
        <v>268</v>
      </c>
    </row>
    <row r="9" customFormat="false" ht="42.75" hidden="false" customHeight="false" outlineLevel="0" collapsed="false">
      <c r="A9" s="83" t="n">
        <v>44902</v>
      </c>
      <c r="B9" s="57" t="s">
        <v>234</v>
      </c>
      <c r="C9" s="64" t="s">
        <v>269</v>
      </c>
      <c r="D9" s="57" t="n">
        <v>7021</v>
      </c>
      <c r="E9" s="57" t="s">
        <v>265</v>
      </c>
      <c r="F9" s="64" t="s">
        <v>235</v>
      </c>
      <c r="G9" s="84" t="n">
        <f aca="false">занесвынес!C9-занесвынес!G9</f>
        <v>3.94</v>
      </c>
      <c r="H9" s="85" t="s">
        <v>270</v>
      </c>
      <c r="I9" s="57" t="s">
        <v>271</v>
      </c>
      <c r="J9" s="57" t="s">
        <v>237</v>
      </c>
      <c r="K9" s="57" t="s">
        <v>268</v>
      </c>
    </row>
    <row r="10" customFormat="false" ht="42.75" hidden="false" customHeight="false" outlineLevel="0" collapsed="false">
      <c r="A10" s="83" t="n">
        <v>44903</v>
      </c>
      <c r="B10" s="57" t="s">
        <v>234</v>
      </c>
      <c r="C10" s="64" t="s">
        <v>269</v>
      </c>
      <c r="D10" s="57" t="n">
        <v>7021</v>
      </c>
      <c r="E10" s="57" t="s">
        <v>265</v>
      </c>
      <c r="F10" s="64" t="s">
        <v>235</v>
      </c>
      <c r="G10" s="84" t="n">
        <f aca="false">занесвынес!C10-занесвынес!G10</f>
        <v>1.7</v>
      </c>
      <c r="H10" s="57" t="s">
        <v>272</v>
      </c>
      <c r="I10" s="86" t="s">
        <v>153</v>
      </c>
      <c r="J10" s="57" t="s">
        <v>237</v>
      </c>
      <c r="K10" s="57" t="s">
        <v>268</v>
      </c>
    </row>
    <row r="11" s="82" customFormat="true" ht="54" hidden="false" customHeight="false" outlineLevel="0" collapsed="false">
      <c r="A11" s="79" t="n">
        <v>44914</v>
      </c>
      <c r="B11" s="68" t="s">
        <v>263</v>
      </c>
      <c r="C11" s="67" t="s">
        <v>264</v>
      </c>
      <c r="D11" s="68" t="n">
        <v>42</v>
      </c>
      <c r="E11" s="68" t="s">
        <v>265</v>
      </c>
      <c r="F11" s="80" t="s">
        <v>230</v>
      </c>
      <c r="G11" s="81" t="n">
        <f aca="false">занесвынес!C11-занесвынес!G11</f>
        <v>0.266</v>
      </c>
      <c r="H11" s="68" t="s">
        <v>266</v>
      </c>
      <c r="I11" s="68" t="s">
        <v>273</v>
      </c>
      <c r="J11" s="68" t="s">
        <v>237</v>
      </c>
      <c r="K11" s="68" t="s">
        <v>268</v>
      </c>
    </row>
    <row r="12" customFormat="false" ht="42.75" hidden="false" customHeight="false" outlineLevel="0" collapsed="false">
      <c r="A12" s="83" t="n">
        <v>44916</v>
      </c>
      <c r="B12" s="57" t="s">
        <v>234</v>
      </c>
      <c r="C12" s="64" t="s">
        <v>269</v>
      </c>
      <c r="D12" s="57" t="n">
        <v>7021</v>
      </c>
      <c r="E12" s="57" t="s">
        <v>265</v>
      </c>
      <c r="F12" s="64" t="s">
        <v>235</v>
      </c>
      <c r="G12" s="84" t="n">
        <f aca="false">занесвынес!C12-занесвынес!G12</f>
        <v>1.97</v>
      </c>
      <c r="H12" s="85" t="s">
        <v>270</v>
      </c>
      <c r="I12" s="57" t="s">
        <v>271</v>
      </c>
      <c r="J12" s="57" t="s">
        <v>237</v>
      </c>
      <c r="K12" s="57" t="s">
        <v>268</v>
      </c>
    </row>
    <row r="13" customFormat="false" ht="42.75" hidden="false" customHeight="false" outlineLevel="0" collapsed="false">
      <c r="A13" s="83" t="n">
        <v>44917</v>
      </c>
      <c r="B13" s="57" t="s">
        <v>234</v>
      </c>
      <c r="C13" s="64" t="s">
        <v>269</v>
      </c>
      <c r="D13" s="57" t="n">
        <v>7021</v>
      </c>
      <c r="E13" s="57" t="s">
        <v>265</v>
      </c>
      <c r="F13" s="64" t="s">
        <v>235</v>
      </c>
      <c r="G13" s="84" t="n">
        <f aca="false">занесвынес!C13-занесвынес!G13</f>
        <v>1.7</v>
      </c>
      <c r="H13" s="57" t="s">
        <v>272</v>
      </c>
      <c r="I13" s="86" t="s">
        <v>153</v>
      </c>
      <c r="J13" s="57" t="s">
        <v>237</v>
      </c>
      <c r="K13" s="57" t="s">
        <v>268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71484375" defaultRowHeight="14.25" zeroHeight="false" outlineLevelRow="0" outlineLevelCol="0"/>
  <cols>
    <col collapsed="false" customWidth="true" hidden="false" outlineLevel="0" max="1" min="1" style="72" width="9.43"/>
    <col collapsed="false" customWidth="true" hidden="false" outlineLevel="0" max="2" min="2" style="73" width="16.43"/>
    <col collapsed="false" customWidth="true" hidden="false" outlineLevel="0" max="3" min="3" style="73" width="18.43"/>
    <col collapsed="false" customWidth="true" hidden="false" outlineLevel="0" max="4" min="4" style="73" width="14.14"/>
    <col collapsed="false" customWidth="true" hidden="false" outlineLevel="0" max="5" min="5" style="73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74" width="14.43"/>
    <col collapsed="false" customWidth="true" hidden="false" outlineLevel="0" max="9" min="9" style="0" width="13.85"/>
    <col collapsed="false" customWidth="true" hidden="false" outlineLevel="0" max="11" min="11" style="0" width="18.85"/>
  </cols>
  <sheetData>
    <row r="1" customFormat="false" ht="25.7" hidden="false" customHeight="true" outlineLevel="0" collapsed="false">
      <c r="A1" s="55" t="s">
        <v>204</v>
      </c>
      <c r="B1" s="55"/>
      <c r="C1" s="55"/>
      <c r="D1" s="87" t="s">
        <v>274</v>
      </c>
      <c r="E1" s="87"/>
      <c r="F1" s="87"/>
      <c r="G1" s="55" t="s">
        <v>206</v>
      </c>
      <c r="H1" s="55" t="s">
        <v>207</v>
      </c>
      <c r="I1" s="57" t="s">
        <v>208</v>
      </c>
    </row>
    <row r="2" customFormat="false" ht="24.75" hidden="false" customHeight="true" outlineLevel="0" collapsed="false">
      <c r="A2" s="55" t="s">
        <v>209</v>
      </c>
      <c r="B2" s="55"/>
      <c r="C2" s="57" t="n">
        <v>89379676209</v>
      </c>
      <c r="D2" s="87"/>
      <c r="E2" s="87"/>
      <c r="F2" s="87"/>
      <c r="G2" s="55"/>
      <c r="H2" s="55"/>
      <c r="I2" s="57" t="s">
        <v>211</v>
      </c>
    </row>
    <row r="3" customFormat="false" ht="25.7" hidden="false" customHeight="true" outlineLevel="0" collapsed="false">
      <c r="A3" s="55" t="s">
        <v>212</v>
      </c>
      <c r="B3" s="55"/>
      <c r="C3" s="57" t="s">
        <v>213</v>
      </c>
      <c r="D3" s="57" t="s">
        <v>210</v>
      </c>
      <c r="E3" s="57"/>
      <c r="F3" s="57"/>
      <c r="G3" s="55" t="s">
        <v>214</v>
      </c>
      <c r="H3" s="57"/>
      <c r="I3" s="57"/>
    </row>
    <row r="4" customFormat="false" ht="17.25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</row>
    <row r="5" customFormat="false" ht="37.9" hidden="false" customHeight="true" outlineLevel="0" collapsed="false">
      <c r="A5" s="55" t="s">
        <v>216</v>
      </c>
      <c r="B5" s="55"/>
      <c r="C5" s="57" t="s">
        <v>200</v>
      </c>
      <c r="D5" s="57" t="s">
        <v>217</v>
      </c>
      <c r="E5" s="55" t="s">
        <v>218</v>
      </c>
      <c r="F5" s="57" t="s">
        <v>219</v>
      </c>
      <c r="G5" s="57"/>
      <c r="H5" s="57"/>
      <c r="I5" s="57"/>
    </row>
    <row r="6" customFormat="false" ht="39" hidden="false" customHeight="true" outlineLevel="0" collapsed="false">
      <c r="A6" s="88" t="s">
        <v>275</v>
      </c>
      <c r="B6" s="88"/>
      <c r="C6" s="88"/>
      <c r="D6" s="88"/>
      <c r="E6" s="88"/>
      <c r="F6" s="88" t="s">
        <v>276</v>
      </c>
      <c r="G6" s="88"/>
      <c r="H6" s="88"/>
      <c r="I6" s="88"/>
    </row>
    <row r="7" customFormat="false" ht="42.75" hidden="false" customHeight="false" outlineLevel="0" collapsed="false">
      <c r="A7" s="60" t="s">
        <v>252</v>
      </c>
      <c r="B7" s="60" t="s">
        <v>277</v>
      </c>
      <c r="C7" s="60" t="s">
        <v>278</v>
      </c>
      <c r="D7" s="60" t="s">
        <v>279</v>
      </c>
      <c r="E7" s="60" t="s">
        <v>280</v>
      </c>
      <c r="F7" s="60" t="s">
        <v>277</v>
      </c>
      <c r="G7" s="60" t="s">
        <v>278</v>
      </c>
      <c r="H7" s="60" t="s">
        <v>279</v>
      </c>
      <c r="I7" s="60" t="s">
        <v>280</v>
      </c>
    </row>
    <row r="8" s="82" customFormat="true" ht="28.5" hidden="false" customHeight="false" outlineLevel="0" collapsed="false">
      <c r="A8" s="79" t="n">
        <f aca="false">журнал6!A8</f>
        <v>44900</v>
      </c>
      <c r="B8" s="68" t="str">
        <f aca="false">журнал6!B8</f>
        <v>ALT  клей</v>
      </c>
      <c r="C8" s="68" t="n">
        <v>0.4</v>
      </c>
      <c r="D8" s="89" t="s">
        <v>281</v>
      </c>
      <c r="E8" s="68"/>
      <c r="F8" s="68" t="s">
        <v>237</v>
      </c>
      <c r="G8" s="68" t="n">
        <f aca="false">C8-J8</f>
        <v>0.134</v>
      </c>
      <c r="H8" s="89" t="s">
        <v>281</v>
      </c>
      <c r="I8" s="68"/>
      <c r="J8" s="90" t="n">
        <f aca="false">133*2/1000</f>
        <v>0.266</v>
      </c>
    </row>
    <row r="9" customFormat="false" ht="50.45" hidden="false" customHeight="true" outlineLevel="0" collapsed="false">
      <c r="A9" s="91" t="n">
        <f aca="false">журнал6!A9</f>
        <v>44902</v>
      </c>
      <c r="B9" s="57" t="str">
        <f aca="false">журнал6!B10</f>
        <v>Ратобор-брикет от грызунов</v>
      </c>
      <c r="C9" s="57" t="n">
        <v>4</v>
      </c>
      <c r="D9" s="92" t="s">
        <v>281</v>
      </c>
      <c r="E9" s="93"/>
      <c r="F9" s="65" t="s">
        <v>237</v>
      </c>
      <c r="G9" s="57" t="n">
        <f aca="false">C9-J9</f>
        <v>0.0600000000000001</v>
      </c>
      <c r="H9" s="92" t="s">
        <v>281</v>
      </c>
      <c r="I9" s="93"/>
      <c r="J9" s="38" t="n">
        <f aca="false">(197*20)/1000</f>
        <v>3.94</v>
      </c>
    </row>
    <row r="10" customFormat="false" ht="65.65" hidden="false" customHeight="true" outlineLevel="0" collapsed="false">
      <c r="A10" s="91" t="n">
        <f aca="false">журнал6!A10</f>
        <v>44903</v>
      </c>
      <c r="B10" s="57" t="s">
        <v>234</v>
      </c>
      <c r="C10" s="57" t="n">
        <v>2</v>
      </c>
      <c r="D10" s="92" t="s">
        <v>281</v>
      </c>
      <c r="E10" s="93"/>
      <c r="F10" s="65" t="s">
        <v>237</v>
      </c>
      <c r="G10" s="57" t="n">
        <f aca="false">C10-J10</f>
        <v>0.3</v>
      </c>
      <c r="H10" s="92" t="s">
        <v>281</v>
      </c>
      <c r="I10" s="93"/>
      <c r="J10" s="38" t="n">
        <f aca="false">(85*20)/1000</f>
        <v>1.7</v>
      </c>
    </row>
    <row r="11" s="82" customFormat="true" ht="28.5" hidden="false" customHeight="false" outlineLevel="0" collapsed="false">
      <c r="A11" s="79" t="n">
        <f aca="false">журнал6!A11</f>
        <v>44914</v>
      </c>
      <c r="B11" s="68" t="str">
        <f aca="false">журнал6!B11</f>
        <v>ALT  клей</v>
      </c>
      <c r="C11" s="68" t="n">
        <v>0.5</v>
      </c>
      <c r="D11" s="89"/>
      <c r="E11" s="68"/>
      <c r="F11" s="68" t="s">
        <v>237</v>
      </c>
      <c r="G11" s="68" t="n">
        <f aca="false">C11-J11</f>
        <v>0.234</v>
      </c>
      <c r="H11" s="89"/>
      <c r="I11" s="68"/>
      <c r="J11" s="90" t="n">
        <f aca="false">133*2/1000</f>
        <v>0.266</v>
      </c>
    </row>
    <row r="12" customFormat="false" ht="42.75" hidden="false" customHeight="false" outlineLevel="0" collapsed="false">
      <c r="A12" s="91" t="n">
        <f aca="false">журнал6!A12</f>
        <v>44916</v>
      </c>
      <c r="B12" s="57" t="str">
        <f aca="false">журнал6!B13</f>
        <v>Ратобор-брикет от грызунов</v>
      </c>
      <c r="C12" s="57" t="n">
        <v>2.2</v>
      </c>
      <c r="D12" s="92" t="s">
        <v>281</v>
      </c>
      <c r="E12" s="93"/>
      <c r="F12" s="65" t="s">
        <v>237</v>
      </c>
      <c r="G12" s="57" t="n">
        <f aca="false">C12-J12</f>
        <v>0.23</v>
      </c>
      <c r="H12" s="92" t="s">
        <v>281</v>
      </c>
      <c r="I12" s="93"/>
      <c r="J12" s="38" t="n">
        <f aca="false">197*10/1000</f>
        <v>1.97</v>
      </c>
    </row>
    <row r="13" customFormat="false" ht="42.75" hidden="false" customHeight="false" outlineLevel="0" collapsed="false">
      <c r="A13" s="91" t="n">
        <f aca="false">журнал6!A13</f>
        <v>44917</v>
      </c>
      <c r="B13" s="57" t="s">
        <v>234</v>
      </c>
      <c r="C13" s="57" t="n">
        <v>1.2</v>
      </c>
      <c r="D13" s="92" t="s">
        <v>281</v>
      </c>
      <c r="E13" s="93"/>
      <c r="F13" s="65" t="s">
        <v>237</v>
      </c>
      <c r="G13" s="57" t="n">
        <f aca="false">C13-J13</f>
        <v>-0.5</v>
      </c>
      <c r="H13" s="92" t="s">
        <v>281</v>
      </c>
      <c r="I13" s="93"/>
      <c r="J13" s="38" t="n">
        <f aca="false">85*10/1000*2</f>
        <v>1.7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D69" activeCellId="0" sqref="D69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tr">
        <f aca="false">'08.12 1 контур'!C4:D4</f>
        <v>Быков Д.К.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журнал6!A8</f>
        <v>44900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">
        <v>18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">
        <v>18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307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38.25" hidden="false" customHeight="true" outlineLevel="0" collapsed="false">
      <c r="B69" s="117" t="s">
        <v>329</v>
      </c>
      <c r="C69" s="117"/>
      <c r="D69" s="136" t="s">
        <v>267</v>
      </c>
      <c r="E69" s="137" t="str">
        <f aca="false">журнал6!B11</f>
        <v>ALT  клей</v>
      </c>
      <c r="F69" s="117" t="str">
        <f aca="false">журнал6!F11</f>
        <v>Полибутилен 80,8%, полиизобутилен 9,6%</v>
      </c>
      <c r="G69" s="117"/>
      <c r="H69" s="138" t="n">
        <f aca="false">журнал6!G8</f>
        <v>0.266</v>
      </c>
    </row>
    <row r="70" s="111" customFormat="true" ht="25.5" hidden="false" customHeight="true" outlineLevel="0" collapsed="false">
      <c r="B70" s="117"/>
      <c r="C70" s="117"/>
      <c r="D70" s="139" t="str">
        <f aca="false">[1]журнал6!H9</f>
        <v>3 контур защиты</v>
      </c>
      <c r="E70" s="137"/>
      <c r="F70" s="137"/>
      <c r="G70" s="117"/>
      <c r="H70" s="138"/>
    </row>
    <row r="71" s="111" customFormat="true" ht="24.75" hidden="false" customHeight="true" outlineLevel="0" collapsed="false">
      <c r="B71" s="140" t="s">
        <v>330</v>
      </c>
      <c r="C71" s="140"/>
      <c r="D71" s="141" t="s">
        <v>18</v>
      </c>
      <c r="E71" s="142" t="s">
        <v>18</v>
      </c>
      <c r="F71" s="117" t="s">
        <v>18</v>
      </c>
      <c r="G71" s="117"/>
      <c r="H71" s="137" t="s">
        <v>18</v>
      </c>
    </row>
    <row r="72" s="111" customFormat="true" ht="25.5" hidden="false" customHeight="true" outlineLevel="0" collapsed="false">
      <c r="B72" s="140"/>
      <c r="C72" s="140"/>
      <c r="D72" s="143" t="s">
        <v>18</v>
      </c>
      <c r="E72" s="142"/>
      <c r="F72" s="117"/>
      <c r="G72" s="117"/>
      <c r="H72" s="137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4" width="7.85"/>
    <col collapsed="false" customWidth="true" hidden="false" outlineLevel="0" max="2" min="2" style="94" width="19.43"/>
    <col collapsed="false" customWidth="false" hidden="false" outlineLevel="0" max="3" min="3" style="94" width="12"/>
    <col collapsed="false" customWidth="true" hidden="false" outlineLevel="0" max="4" min="4" style="94" width="14.85"/>
    <col collapsed="false" customWidth="true" hidden="false" outlineLevel="0" max="5" min="5" style="94" width="16.85"/>
    <col collapsed="false" customWidth="true" hidden="false" outlineLevel="0" max="6" min="6" style="94" width="13.71"/>
    <col collapsed="false" customWidth="true" hidden="false" outlineLevel="0" max="7" min="7" style="94" width="15.14"/>
    <col collapsed="false" customWidth="true" hidden="false" outlineLevel="0" max="8" min="8" style="94" width="14.85"/>
    <col collapsed="false" customWidth="false" hidden="false" outlineLevel="0" max="1024" min="9" style="94" width="12"/>
  </cols>
  <sheetData>
    <row r="1" customFormat="false" ht="15" hidden="false" customHeight="false" outlineLevel="0" collapsed="false">
      <c r="B1" s="95" t="str">
        <f aca="false">[1]занесвынес!A1</f>
        <v>ООО Альфадез</v>
      </c>
      <c r="C1" s="95"/>
      <c r="D1" s="95"/>
      <c r="E1" s="95"/>
      <c r="F1" s="95"/>
      <c r="G1" s="95"/>
      <c r="H1" s="95"/>
    </row>
    <row r="2" customFormat="false" ht="14.25" hidden="false" customHeight="false" outlineLevel="0" collapsed="false">
      <c r="B2" s="96" t="str">
        <f aca="false">[1]занесвынес!A2</f>
        <v>Контактный телефон</v>
      </c>
      <c r="C2" s="96"/>
      <c r="D2" s="97" t="n">
        <f aca="false">[1]занесвынес!C2</f>
        <v>89379676209</v>
      </c>
      <c r="E2" s="97"/>
      <c r="F2" s="98"/>
      <c r="G2" s="98"/>
      <c r="H2" s="99"/>
    </row>
    <row r="3" customFormat="false" ht="14.25" hidden="false" customHeight="false" outlineLevel="0" collapsed="false">
      <c r="B3" s="100" t="s">
        <v>282</v>
      </c>
      <c r="C3" s="101" t="str">
        <f aca="false">журнал6!K9</f>
        <v>Булгаков А.В.</v>
      </c>
      <c r="D3" s="101"/>
      <c r="E3" s="102" t="str">
        <f aca="false">[1]занесвынес!A4</f>
        <v>Наименование обьекта</v>
      </c>
      <c r="F3" s="102"/>
      <c r="G3" s="103" t="str">
        <f aca="false">журнал6!C4</f>
        <v>ОСП ЗУПИ</v>
      </c>
      <c r="H3" s="103"/>
    </row>
    <row r="4" customFormat="false" ht="14.25" hidden="false" customHeight="false" outlineLevel="0" collapsed="false">
      <c r="B4" s="100" t="s">
        <v>283</v>
      </c>
      <c r="C4" s="104" t="s">
        <v>281</v>
      </c>
      <c r="D4" s="104"/>
      <c r="E4" s="105" t="str">
        <f aca="false">[1]занесвынес!A5</f>
        <v>Адрес проведения работ</v>
      </c>
      <c r="F4" s="105"/>
      <c r="G4" s="104" t="str">
        <f aca="false">журнал6!C5</f>
        <v>с.Овчарное ул.Луговая 41</v>
      </c>
      <c r="H4" s="104"/>
    </row>
    <row r="5" customFormat="false" ht="14.25" hidden="false" customHeight="false" outlineLevel="0" collapsed="false">
      <c r="B5" s="106" t="s">
        <v>284</v>
      </c>
      <c r="C5" s="107" t="n">
        <f aca="false">журнал6!A9</f>
        <v>44902</v>
      </c>
      <c r="D5" s="108"/>
      <c r="E5" s="108"/>
      <c r="F5" s="108"/>
      <c r="G5" s="108"/>
      <c r="H5" s="109"/>
    </row>
    <row r="7" customFormat="false" ht="15" hidden="false" customHeight="false" outlineLevel="0" collapsed="false">
      <c r="B7" s="95" t="s">
        <v>285</v>
      </c>
      <c r="C7" s="95"/>
      <c r="D7" s="95"/>
      <c r="E7" s="95"/>
      <c r="F7" s="95"/>
      <c r="G7" s="95"/>
      <c r="H7" s="95"/>
    </row>
    <row r="9" customFormat="false" ht="15" hidden="false" customHeight="false" outlineLevel="0" collapsed="false">
      <c r="B9" s="110" t="s">
        <v>286</v>
      </c>
      <c r="C9" s="110"/>
    </row>
    <row r="10" customFormat="false" ht="15" hidden="false" customHeight="false" outlineLevel="0" collapsed="false">
      <c r="B10" s="110" t="s">
        <v>287</v>
      </c>
    </row>
    <row r="11" s="111" customFormat="true" ht="45" hidden="false" customHeight="true" outlineLevel="0" collapsed="false">
      <c r="B11" s="112" t="s">
        <v>288</v>
      </c>
      <c r="C11" s="112" t="s">
        <v>289</v>
      </c>
      <c r="D11" s="112" t="s">
        <v>290</v>
      </c>
      <c r="E11" s="112" t="s">
        <v>291</v>
      </c>
      <c r="F11" s="112" t="s">
        <v>292</v>
      </c>
      <c r="G11" s="112" t="s">
        <v>293</v>
      </c>
      <c r="H11" s="112"/>
    </row>
    <row r="12" customFormat="false" ht="14.25" hidden="false" customHeight="false" outlineLevel="0" collapsed="false">
      <c r="B12" s="113" t="s">
        <v>18</v>
      </c>
      <c r="C12" s="113" t="s">
        <v>18</v>
      </c>
      <c r="D12" s="113" t="s">
        <v>18</v>
      </c>
      <c r="E12" s="113" t="s">
        <v>18</v>
      </c>
      <c r="F12" s="114" t="s">
        <v>18</v>
      </c>
      <c r="G12" s="113" t="s">
        <v>18</v>
      </c>
      <c r="H12" s="113"/>
    </row>
    <row r="13" customFormat="false" ht="14.25" hidden="false" customHeight="false" outlineLevel="0" collapsed="false">
      <c r="G13" s="115"/>
      <c r="H13" s="115"/>
    </row>
    <row r="14" customFormat="false" ht="15" hidden="false" customHeight="false" outlineLevel="0" collapsed="false">
      <c r="B14" s="110" t="s">
        <v>294</v>
      </c>
      <c r="C14" s="110"/>
      <c r="D14" s="110"/>
      <c r="H14" s="115"/>
    </row>
    <row r="15" s="111" customFormat="true" ht="39.95" hidden="false" customHeight="true" outlineLevel="0" collapsed="false">
      <c r="B15" s="116" t="s">
        <v>288</v>
      </c>
      <c r="C15" s="112" t="s">
        <v>289</v>
      </c>
      <c r="D15" s="112" t="s">
        <v>290</v>
      </c>
      <c r="E15" s="112" t="s">
        <v>291</v>
      </c>
      <c r="F15" s="112" t="s">
        <v>292</v>
      </c>
      <c r="G15" s="112" t="s">
        <v>293</v>
      </c>
      <c r="H15" s="112"/>
    </row>
    <row r="16" customFormat="false" ht="28.5" hidden="false" customHeight="false" outlineLevel="0" collapsed="false">
      <c r="B16" s="117" t="s">
        <v>295</v>
      </c>
      <c r="C16" s="118" t="s">
        <v>18</v>
      </c>
      <c r="D16" s="118" t="s">
        <v>18</v>
      </c>
      <c r="E16" s="118" t="s">
        <v>18</v>
      </c>
      <c r="F16" s="119" t="s">
        <v>18</v>
      </c>
      <c r="G16" s="118" t="s">
        <v>18</v>
      </c>
      <c r="H16" s="118"/>
    </row>
    <row r="17" customFormat="false" ht="14.25" hidden="false" customHeight="false" outlineLevel="0" collapsed="false">
      <c r="B17" s="115"/>
      <c r="C17" s="115"/>
      <c r="D17" s="115"/>
      <c r="E17" s="115"/>
      <c r="F17" s="115"/>
      <c r="G17" s="115"/>
      <c r="H17" s="115"/>
    </row>
    <row r="18" customFormat="false" ht="15" hidden="false" customHeight="false" outlineLevel="0" collapsed="false">
      <c r="B18" s="120" t="s">
        <v>296</v>
      </c>
      <c r="D18" s="115"/>
      <c r="E18" s="115"/>
      <c r="F18" s="115"/>
      <c r="G18" s="115"/>
      <c r="H18" s="115"/>
    </row>
    <row r="19" customFormat="false" ht="15" hidden="false" customHeight="false" outlineLevel="0" collapsed="false">
      <c r="B19" s="121" t="s">
        <v>297</v>
      </c>
      <c r="C19" s="121" t="s">
        <v>298</v>
      </c>
      <c r="D19" s="115"/>
      <c r="E19" s="115"/>
      <c r="F19" s="115"/>
      <c r="G19" s="115"/>
      <c r="H19" s="115"/>
    </row>
    <row r="20" customFormat="false" ht="15" hidden="false" customHeight="false" outlineLevel="0" collapsed="false">
      <c r="B20" s="122" t="s">
        <v>299</v>
      </c>
      <c r="C20" s="122"/>
      <c r="D20" s="115"/>
      <c r="E20" s="115"/>
      <c r="F20" s="115"/>
      <c r="G20" s="115"/>
      <c r="H20" s="115"/>
    </row>
    <row r="21" customFormat="false" ht="14.25" hidden="false" customHeight="false" outlineLevel="0" collapsed="false">
      <c r="B21" s="123" t="s">
        <v>300</v>
      </c>
      <c r="C21" s="118" t="s">
        <v>18</v>
      </c>
      <c r="D21" s="115"/>
      <c r="E21" s="115"/>
      <c r="F21" s="115"/>
      <c r="G21" s="115"/>
      <c r="H21" s="115"/>
    </row>
    <row r="22" customFormat="false" ht="14.25" hidden="false" customHeight="false" outlineLevel="0" collapsed="false">
      <c r="B22" s="123" t="s">
        <v>301</v>
      </c>
      <c r="C22" s="118" t="str">
        <f aca="false">C21</f>
        <v>-</v>
      </c>
      <c r="D22" s="115"/>
      <c r="E22" s="115"/>
      <c r="F22" s="115"/>
      <c r="G22" s="115"/>
      <c r="H22" s="115"/>
    </row>
    <row r="23" customFormat="false" ht="14.25" hidden="false" customHeight="false" outlineLevel="0" collapsed="false">
      <c r="B23" s="115"/>
      <c r="C23" s="115"/>
      <c r="D23" s="115"/>
      <c r="E23" s="115"/>
      <c r="F23" s="115"/>
      <c r="G23" s="115"/>
      <c r="H23" s="115"/>
    </row>
    <row r="24" customFormat="false" ht="14.25" hidden="false" customHeight="false" outlineLevel="0" collapsed="false">
      <c r="B24" s="124" t="s">
        <v>302</v>
      </c>
      <c r="C24" s="98"/>
      <c r="D24" s="98"/>
      <c r="E24" s="98"/>
      <c r="F24" s="99"/>
      <c r="G24" s="125" t="s">
        <v>18</v>
      </c>
      <c r="H24" s="125"/>
    </row>
    <row r="25" customFormat="false" ht="14.25" hidden="false" customHeight="false" outlineLevel="0" collapsed="false">
      <c r="B25" s="124" t="s">
        <v>303</v>
      </c>
      <c r="C25" s="98"/>
      <c r="D25" s="98"/>
      <c r="E25" s="98"/>
      <c r="F25" s="99"/>
      <c r="G25" s="118" t="s">
        <v>18</v>
      </c>
      <c r="H25" s="118"/>
    </row>
    <row r="26" customFormat="false" ht="14.25" hidden="false" customHeight="false" outlineLevel="0" collapsed="false">
      <c r="B26" s="124" t="s">
        <v>304</v>
      </c>
      <c r="C26" s="98"/>
      <c r="D26" s="98"/>
      <c r="E26" s="98"/>
      <c r="F26" s="99"/>
      <c r="G26" s="118" t="s">
        <v>18</v>
      </c>
      <c r="H26" s="118"/>
    </row>
    <row r="27" customFormat="false" ht="14.25" hidden="false" customHeight="false" outlineLevel="0" collapsed="false">
      <c r="B27" s="124" t="s">
        <v>305</v>
      </c>
      <c r="C27" s="98"/>
      <c r="D27" s="98"/>
      <c r="E27" s="98"/>
      <c r="F27" s="99"/>
      <c r="G27" s="118" t="str">
        <f aca="false">G16</f>
        <v>-</v>
      </c>
      <c r="H27" s="118"/>
    </row>
    <row r="28" customFormat="false" ht="15" hidden="false" customHeight="false" outlineLevel="0" collapsed="false">
      <c r="B28" s="126" t="s">
        <v>306</v>
      </c>
      <c r="C28" s="115"/>
      <c r="D28" s="115"/>
      <c r="E28" s="115"/>
      <c r="F28" s="115"/>
      <c r="G28" s="115"/>
      <c r="H28" s="115"/>
    </row>
    <row r="29" customFormat="false" ht="14.25" hidden="false" customHeight="false" outlineLevel="0" collapsed="false">
      <c r="B29" s="127" t="s">
        <v>342</v>
      </c>
      <c r="C29" s="98"/>
      <c r="D29" s="98"/>
      <c r="E29" s="98"/>
      <c r="F29" s="98"/>
      <c r="G29" s="98"/>
      <c r="H29" s="99"/>
    </row>
    <row r="30" customFormat="false" ht="14.25" hidden="false" customHeight="false" outlineLevel="0" collapsed="false">
      <c r="B30" s="115"/>
      <c r="C30" s="115"/>
      <c r="D30" s="115"/>
      <c r="E30" s="115"/>
      <c r="F30" s="115"/>
      <c r="G30" s="115"/>
      <c r="H30" s="115"/>
    </row>
    <row r="31" customFormat="false" ht="15" hidden="false" customHeight="false" outlineLevel="0" collapsed="false">
      <c r="B31" s="110" t="s">
        <v>308</v>
      </c>
      <c r="C31" s="115"/>
      <c r="D31" s="115"/>
      <c r="E31" s="115"/>
      <c r="F31" s="115"/>
      <c r="G31" s="115"/>
      <c r="H31" s="115"/>
    </row>
    <row r="32" customFormat="false" ht="45" hidden="false" customHeight="true" outlineLevel="0" collapsed="false">
      <c r="B32" s="116" t="s">
        <v>288</v>
      </c>
      <c r="C32" s="112" t="s">
        <v>289</v>
      </c>
      <c r="D32" s="112" t="s">
        <v>290</v>
      </c>
      <c r="E32" s="112" t="s">
        <v>291</v>
      </c>
      <c r="F32" s="112" t="s">
        <v>292</v>
      </c>
      <c r="G32" s="112" t="s">
        <v>293</v>
      </c>
      <c r="H32" s="112"/>
    </row>
    <row r="33" customFormat="false" ht="14.25" hidden="false" customHeight="false" outlineLevel="0" collapsed="false">
      <c r="B33" s="113" t="s">
        <v>18</v>
      </c>
      <c r="C33" s="113" t="s">
        <v>18</v>
      </c>
      <c r="D33" s="113" t="s">
        <v>18</v>
      </c>
      <c r="E33" s="113" t="s">
        <v>18</v>
      </c>
      <c r="F33" s="114" t="s">
        <v>18</v>
      </c>
      <c r="G33" s="113" t="s">
        <v>18</v>
      </c>
      <c r="H33" s="113"/>
    </row>
    <row r="34" customFormat="false" ht="14.25" hidden="false" customHeight="false" outlineLevel="0" collapsed="false">
      <c r="B34" s="115"/>
      <c r="C34" s="115"/>
      <c r="D34" s="115"/>
      <c r="E34" s="115"/>
      <c r="F34" s="115"/>
      <c r="G34" s="115"/>
      <c r="H34" s="115"/>
    </row>
    <row r="35" customFormat="false" ht="15" hidden="false" customHeight="false" outlineLevel="0" collapsed="false">
      <c r="B35" s="120" t="s">
        <v>296</v>
      </c>
      <c r="D35" s="115"/>
      <c r="E35" s="115"/>
      <c r="F35" s="115"/>
      <c r="G35" s="115"/>
      <c r="H35" s="115"/>
    </row>
    <row r="36" customFormat="false" ht="15" hidden="false" customHeight="false" outlineLevel="0" collapsed="false">
      <c r="B36" s="121" t="s">
        <v>297</v>
      </c>
      <c r="C36" s="121" t="s">
        <v>298</v>
      </c>
      <c r="D36" s="115"/>
      <c r="E36" s="115"/>
      <c r="F36" s="115"/>
      <c r="G36" s="115"/>
      <c r="H36" s="115"/>
    </row>
    <row r="37" customFormat="false" ht="14.25" hidden="false" customHeight="false" outlineLevel="0" collapsed="false">
      <c r="B37" s="123" t="s">
        <v>309</v>
      </c>
      <c r="C37" s="123"/>
      <c r="D37" s="115"/>
      <c r="E37" s="115"/>
      <c r="F37" s="115"/>
      <c r="G37" s="115"/>
      <c r="H37" s="115"/>
    </row>
    <row r="38" s="115" customFormat="true" ht="14.25" hidden="false" customHeight="false" outlineLevel="0" collapsed="false">
      <c r="B38" s="123" t="s">
        <v>310</v>
      </c>
      <c r="C38" s="118" t="s">
        <v>18</v>
      </c>
    </row>
    <row r="39" s="128" customFormat="true" ht="14.25" hidden="false" customHeight="false" outlineLevel="0" collapsed="false">
      <c r="B39" s="123" t="s">
        <v>311</v>
      </c>
      <c r="C39" s="118" t="s">
        <v>18</v>
      </c>
      <c r="D39" s="129"/>
      <c r="E39" s="129"/>
      <c r="F39" s="129"/>
      <c r="G39" s="129"/>
    </row>
    <row r="40" s="115" customFormat="true" ht="14.25" hidden="false" customHeight="false" outlineLevel="0" collapsed="false">
      <c r="B40" s="123" t="s">
        <v>312</v>
      </c>
      <c r="C40" s="118" t="s">
        <v>18</v>
      </c>
      <c r="D40" s="130"/>
      <c r="E40" s="130"/>
      <c r="F40" s="130"/>
      <c r="G40" s="130"/>
    </row>
    <row r="41" customFormat="false" ht="14.25" hidden="false" customHeight="false" outlineLevel="0" collapsed="false">
      <c r="B41" s="123" t="s">
        <v>301</v>
      </c>
      <c r="C41" s="118" t="s">
        <v>18</v>
      </c>
      <c r="D41" s="131"/>
      <c r="E41" s="131"/>
      <c r="F41" s="131"/>
      <c r="G41" s="131"/>
    </row>
    <row r="42" customFormat="false" ht="14.25" hidden="false" customHeight="false" outlineLevel="0" collapsed="false">
      <c r="B42" s="108"/>
      <c r="C42" s="132"/>
      <c r="D42" s="131"/>
      <c r="E42" s="131"/>
      <c r="F42" s="131"/>
      <c r="G42" s="131"/>
    </row>
    <row r="43" customFormat="false" ht="14.25" hidden="false" customHeight="false" outlineLevel="0" collapsed="false">
      <c r="B43" s="133" t="s">
        <v>313</v>
      </c>
      <c r="C43" s="134"/>
      <c r="D43" s="134"/>
      <c r="E43" s="134"/>
      <c r="F43" s="134"/>
      <c r="G43" s="134"/>
      <c r="H43" s="99"/>
    </row>
    <row r="44" customFormat="false" ht="14.25" hidden="false" customHeight="false" outlineLevel="0" collapsed="false">
      <c r="B44" s="131"/>
      <c r="C44" s="131"/>
      <c r="D44" s="131"/>
      <c r="E44" s="131"/>
      <c r="F44" s="131"/>
      <c r="G44" s="131"/>
    </row>
    <row r="45" customFormat="false" ht="15" hidden="false" customHeight="false" outlineLevel="0" collapsed="false">
      <c r="B45" s="126" t="s">
        <v>306</v>
      </c>
      <c r="C45" s="115"/>
      <c r="D45" s="115"/>
      <c r="E45" s="115"/>
      <c r="F45" s="115"/>
      <c r="G45" s="115"/>
      <c r="H45" s="115"/>
    </row>
    <row r="46" customFormat="false" ht="14.25" hidden="false" customHeight="false" outlineLevel="0" collapsed="false">
      <c r="B46" s="127" t="s">
        <v>307</v>
      </c>
      <c r="C46" s="98"/>
      <c r="D46" s="98"/>
      <c r="E46" s="98"/>
      <c r="F46" s="98"/>
      <c r="G46" s="98"/>
      <c r="H46" s="99"/>
    </row>
    <row r="47" customFormat="false" ht="14.25" hidden="false" customHeight="false" outlineLevel="0" collapsed="false">
      <c r="B47" s="115"/>
      <c r="C47" s="115"/>
      <c r="D47" s="115"/>
      <c r="E47" s="115"/>
      <c r="F47" s="115"/>
      <c r="G47" s="115"/>
      <c r="H47" s="115"/>
    </row>
    <row r="48" customFormat="false" ht="15" hidden="false" customHeight="false" outlineLevel="0" collapsed="false">
      <c r="B48" s="110" t="s">
        <v>314</v>
      </c>
    </row>
    <row r="49" customFormat="false" ht="30" hidden="false" customHeight="false" outlineLevel="0" collapsed="false">
      <c r="B49" s="121" t="s">
        <v>315</v>
      </c>
      <c r="C49" s="121" t="s">
        <v>316</v>
      </c>
      <c r="D49" s="121" t="s">
        <v>317</v>
      </c>
      <c r="E49" s="121" t="s">
        <v>318</v>
      </c>
      <c r="F49" s="121" t="s">
        <v>319</v>
      </c>
      <c r="G49" s="121" t="s">
        <v>320</v>
      </c>
      <c r="H49" s="112" t="s">
        <v>321</v>
      </c>
    </row>
    <row r="50" customFormat="false" ht="14.25" hidden="false" customHeight="false" outlineLevel="0" collapsed="false">
      <c r="B50" s="118" t="s">
        <v>18</v>
      </c>
      <c r="C50" s="118" t="s">
        <v>18</v>
      </c>
      <c r="D50" s="118" t="s">
        <v>18</v>
      </c>
      <c r="E50" s="118" t="s">
        <v>18</v>
      </c>
      <c r="F50" s="118" t="s">
        <v>18</v>
      </c>
      <c r="G50" s="118" t="s">
        <v>18</v>
      </c>
      <c r="H50" s="118" t="s">
        <v>18</v>
      </c>
    </row>
    <row r="51" customFormat="false" ht="14.25" hidden="false" customHeight="false" outlineLevel="0" collapsed="false">
      <c r="B51" s="130"/>
      <c r="C51" s="130"/>
      <c r="D51" s="130"/>
      <c r="E51" s="130"/>
      <c r="F51" s="130"/>
      <c r="G51" s="130"/>
      <c r="H51" s="130"/>
    </row>
    <row r="52" customFormat="false" ht="15" hidden="false" customHeight="false" outlineLevel="0" collapsed="false">
      <c r="B52" s="120" t="s">
        <v>296</v>
      </c>
      <c r="D52" s="130"/>
      <c r="E52" s="130"/>
      <c r="F52" s="130"/>
      <c r="G52" s="130"/>
      <c r="H52" s="130"/>
    </row>
    <row r="53" customFormat="false" ht="15" hidden="false" customHeight="false" outlineLevel="0" collapsed="false">
      <c r="B53" s="121" t="s">
        <v>297</v>
      </c>
      <c r="C53" s="121" t="s">
        <v>298</v>
      </c>
    </row>
    <row r="54" customFormat="false" ht="14.25" hidden="false" customHeight="false" outlineLevel="0" collapsed="false">
      <c r="B54" s="127" t="s">
        <v>322</v>
      </c>
      <c r="C54" s="99"/>
    </row>
    <row r="55" customFormat="false" ht="14.25" hidden="false" customHeight="false" outlineLevel="0" collapsed="false">
      <c r="B55" s="123" t="s">
        <v>316</v>
      </c>
      <c r="C55" s="118" t="s">
        <v>18</v>
      </c>
    </row>
    <row r="56" customFormat="false" ht="14.25" hidden="false" customHeight="false" outlineLevel="0" collapsed="false">
      <c r="B56" s="123" t="s">
        <v>317</v>
      </c>
      <c r="C56" s="118" t="s">
        <v>18</v>
      </c>
    </row>
    <row r="57" customFormat="false" ht="14.25" hidden="false" customHeight="false" outlineLevel="0" collapsed="false">
      <c r="B57" s="123" t="str">
        <f aca="false">E49</f>
        <v>Златоглазка</v>
      </c>
      <c r="C57" s="118" t="s">
        <v>18</v>
      </c>
    </row>
    <row r="58" customFormat="false" ht="14.25" hidden="false" customHeight="false" outlineLevel="0" collapsed="false">
      <c r="B58" s="123" t="str">
        <f aca="false">F49</f>
        <v>Комары</v>
      </c>
      <c r="C58" s="118" t="s">
        <v>18</v>
      </c>
    </row>
    <row r="59" customFormat="false" ht="14.25" hidden="false" customHeight="false" outlineLevel="0" collapsed="false">
      <c r="B59" s="123" t="str">
        <f aca="false">G49</f>
        <v>Осы</v>
      </c>
      <c r="C59" s="118" t="s">
        <v>18</v>
      </c>
    </row>
    <row r="60" customFormat="false" ht="14.25" hidden="false" customHeight="false" outlineLevel="0" collapsed="false">
      <c r="B60" s="123" t="str">
        <f aca="false">H49</f>
        <v>Пищевая моль</v>
      </c>
      <c r="C60" s="118" t="s">
        <v>18</v>
      </c>
    </row>
    <row r="62" customFormat="false" ht="14.25" hidden="false" customHeight="false" outlineLevel="0" collapsed="false">
      <c r="B62" s="133" t="s">
        <v>323</v>
      </c>
      <c r="C62" s="134"/>
      <c r="D62" s="134"/>
      <c r="E62" s="134"/>
      <c r="F62" s="134"/>
      <c r="G62" s="134"/>
      <c r="H62" s="99"/>
    </row>
    <row r="63" customFormat="false" ht="14.25" hidden="false" customHeight="false" outlineLevel="0" collapsed="false">
      <c r="B63" s="131"/>
      <c r="C63" s="131"/>
      <c r="D63" s="131"/>
      <c r="E63" s="131"/>
      <c r="F63" s="131"/>
      <c r="G63" s="131"/>
    </row>
    <row r="64" customFormat="false" ht="15" hidden="false" customHeight="false" outlineLevel="0" collapsed="false">
      <c r="B64" s="126" t="s">
        <v>306</v>
      </c>
      <c r="C64" s="115"/>
      <c r="D64" s="115"/>
      <c r="E64" s="115"/>
      <c r="F64" s="115"/>
      <c r="G64" s="115"/>
      <c r="H64" s="115"/>
    </row>
    <row r="65" customFormat="false" ht="14.25" hidden="false" customHeight="false" outlineLevel="0" collapsed="false">
      <c r="B65" s="127" t="s">
        <v>307</v>
      </c>
      <c r="C65" s="98"/>
      <c r="D65" s="98"/>
      <c r="E65" s="98"/>
      <c r="F65" s="98"/>
      <c r="G65" s="98"/>
      <c r="H65" s="99"/>
    </row>
    <row r="66" customFormat="false" ht="14.25" hidden="false" customHeight="false" outlineLevel="0" collapsed="false">
      <c r="B66" s="115"/>
      <c r="C66" s="115"/>
      <c r="D66" s="115"/>
      <c r="E66" s="115"/>
      <c r="F66" s="115"/>
      <c r="G66" s="115"/>
      <c r="H66" s="115"/>
    </row>
    <row r="67" s="111" customFormat="true" ht="55.5" hidden="false" customHeight="true" outlineLevel="0" collapsed="false">
      <c r="B67" s="135" t="s">
        <v>324</v>
      </c>
      <c r="C67" s="115"/>
      <c r="D67" s="115"/>
      <c r="E67" s="115"/>
      <c r="F67" s="115"/>
      <c r="G67" s="115"/>
      <c r="H67" s="115"/>
    </row>
    <row r="68" s="111" customFormat="true" ht="30" hidden="false" customHeight="true" outlineLevel="0" collapsed="false">
      <c r="B68" s="112" t="s">
        <v>325</v>
      </c>
      <c r="C68" s="112"/>
      <c r="D68" s="112" t="s">
        <v>326</v>
      </c>
      <c r="E68" s="112" t="s">
        <v>277</v>
      </c>
      <c r="F68" s="112" t="s">
        <v>327</v>
      </c>
      <c r="G68" s="112"/>
      <c r="H68" s="112" t="s">
        <v>328</v>
      </c>
    </row>
    <row r="69" s="111" customFormat="true" ht="20.25" hidden="false" customHeight="true" outlineLevel="0" collapsed="false">
      <c r="B69" s="117" t="s">
        <v>329</v>
      </c>
      <c r="C69" s="117"/>
      <c r="D69" s="136" t="s">
        <v>18</v>
      </c>
      <c r="E69" s="137" t="s">
        <v>18</v>
      </c>
      <c r="F69" s="117" t="s">
        <v>18</v>
      </c>
      <c r="G69" s="117"/>
      <c r="H69" s="138" t="s">
        <v>18</v>
      </c>
    </row>
    <row r="70" s="111" customFormat="true" ht="25.5" hidden="false" customHeight="true" outlineLevel="0" collapsed="false">
      <c r="B70" s="117"/>
      <c r="C70" s="117"/>
      <c r="D70" s="139" t="s">
        <v>18</v>
      </c>
      <c r="E70" s="137"/>
      <c r="F70" s="137"/>
      <c r="G70" s="117"/>
      <c r="H70" s="138"/>
    </row>
    <row r="71" s="111" customFormat="true" ht="30.75" hidden="false" customHeight="true" outlineLevel="0" collapsed="false">
      <c r="B71" s="140" t="s">
        <v>330</v>
      </c>
      <c r="C71" s="140"/>
      <c r="D71" s="141" t="s">
        <v>271</v>
      </c>
      <c r="E71" s="142" t="str">
        <f aca="false">журнал6!B9</f>
        <v>Ратобор-брикет от грызунов</v>
      </c>
      <c r="F71" s="117" t="str">
        <f aca="false">журнал6!F9</f>
        <v>Бродифакум 0,005%</v>
      </c>
      <c r="G71" s="117"/>
      <c r="H71" s="156" t="n">
        <f aca="false">журнал6!G9</f>
        <v>3.94</v>
      </c>
    </row>
    <row r="72" s="111" customFormat="true" ht="25.5" hidden="false" customHeight="true" outlineLevel="0" collapsed="false">
      <c r="B72" s="140"/>
      <c r="C72" s="140"/>
      <c r="D72" s="143" t="s">
        <v>343</v>
      </c>
      <c r="E72" s="142"/>
      <c r="F72" s="117"/>
      <c r="G72" s="117"/>
      <c r="H72" s="156"/>
    </row>
    <row r="73" s="111" customFormat="true" ht="27" hidden="false" customHeight="true" outlineLevel="0" collapsed="false">
      <c r="B73" s="140" t="s">
        <v>331</v>
      </c>
      <c r="C73" s="140"/>
      <c r="D73" s="144" t="s">
        <v>18</v>
      </c>
      <c r="E73" s="117" t="s">
        <v>18</v>
      </c>
      <c r="F73" s="117" t="s">
        <v>18</v>
      </c>
      <c r="G73" s="117"/>
      <c r="H73" s="117" t="s">
        <v>18</v>
      </c>
    </row>
    <row r="74" s="111" customFormat="true" ht="11.25" hidden="false" customHeight="true" outlineLevel="0" collapsed="false">
      <c r="B74" s="145"/>
      <c r="C74" s="145"/>
      <c r="D74" s="146"/>
      <c r="E74" s="146"/>
      <c r="F74" s="146"/>
      <c r="G74" s="146"/>
      <c r="H74" s="147"/>
    </row>
    <row r="75" customFormat="false" ht="15" hidden="false" customHeight="false" outlineLevel="0" collapsed="false">
      <c r="B75" s="110" t="s">
        <v>332</v>
      </c>
      <c r="C75" s="148"/>
    </row>
    <row r="76" customFormat="false" ht="14.25" hidden="false" customHeight="false" outlineLevel="0" collapsed="false">
      <c r="B76" s="149" t="s">
        <v>333</v>
      </c>
      <c r="C76" s="98"/>
      <c r="D76" s="98"/>
      <c r="E76" s="98"/>
      <c r="F76" s="99"/>
      <c r="G76" s="118" t="s">
        <v>18</v>
      </c>
      <c r="H76" s="118"/>
    </row>
    <row r="77" customFormat="false" ht="14.25" hidden="false" customHeight="false" outlineLevel="0" collapsed="false">
      <c r="B77" s="149" t="s">
        <v>334</v>
      </c>
      <c r="C77" s="98"/>
      <c r="D77" s="98"/>
      <c r="E77" s="98"/>
      <c r="F77" s="99"/>
      <c r="G77" s="118" t="str">
        <f aca="false">G76</f>
        <v>-</v>
      </c>
      <c r="H77" s="118"/>
    </row>
    <row r="78" customFormat="false" ht="14.25" hidden="false" customHeight="false" outlineLevel="0" collapsed="false">
      <c r="B78" s="150" t="s">
        <v>335</v>
      </c>
      <c r="C78" s="151"/>
      <c r="D78" s="151"/>
      <c r="E78" s="151"/>
      <c r="F78" s="152"/>
      <c r="G78" s="118" t="s">
        <v>18</v>
      </c>
      <c r="H78" s="118"/>
    </row>
    <row r="79" customFormat="false" ht="14.25" hidden="false" customHeight="false" outlineLevel="0" collapsed="false">
      <c r="A79" s="115"/>
      <c r="B79" s="149" t="s">
        <v>336</v>
      </c>
      <c r="C79" s="98"/>
      <c r="D79" s="98"/>
      <c r="E79" s="98"/>
      <c r="F79" s="99"/>
      <c r="G79" s="113" t="s">
        <v>337</v>
      </c>
      <c r="H79" s="113"/>
    </row>
    <row r="81" customFormat="false" ht="15" hidden="false" customHeight="false" outlineLevel="0" collapsed="false">
      <c r="B81" s="110" t="s">
        <v>338</v>
      </c>
    </row>
    <row r="82" customFormat="false" ht="14.25" hidden="false" customHeight="true" outlineLevel="0" collapsed="false">
      <c r="B82" s="153" t="s">
        <v>339</v>
      </c>
      <c r="C82" s="153"/>
      <c r="D82" s="153"/>
      <c r="E82" s="153"/>
      <c r="F82" s="153"/>
      <c r="G82" s="153"/>
      <c r="H82" s="153"/>
    </row>
    <row r="83" customFormat="false" ht="14.25" hidden="false" customHeight="true" outlineLevel="0" collapsed="false">
      <c r="B83" s="154" t="s">
        <v>340</v>
      </c>
      <c r="C83" s="155"/>
      <c r="D83" s="155"/>
      <c r="E83" s="155" t="s">
        <v>341</v>
      </c>
      <c r="F83" s="155"/>
      <c r="G83" s="155"/>
      <c r="H83" s="155"/>
    </row>
    <row r="84" customFormat="false" ht="27" hidden="false" customHeight="true" outlineLevel="0" collapsed="false">
      <c r="B84" s="154"/>
      <c r="C84" s="154"/>
      <c r="D84" s="155"/>
      <c r="E84" s="155"/>
      <c r="F84" s="155"/>
      <c r="G84" s="155"/>
      <c r="H84" s="15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>1</cp:lastModifiedBy>
  <cp:lastPrinted>2022-12-19T17:42:50Z</cp:lastPrinted>
  <dcterms:modified xsi:type="dcterms:W3CDTF">2022-12-19T17:44:03Z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