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лист'!$A$1:$L$38</definedName>
    <definedName name="_xlnm._FilterDatabase" localSheetId="7" hidden="1">'контрол лист'!$A$3:$L$28</definedName>
    <definedName name="Excel_BuiltIn_Print_Area" localSheetId="7">'контрол лист'!$A$1:$L$38</definedName>
    <definedName name="Excel_BuiltIn__FilterDatabase" localSheetId="7">'контрол лист'!$A$3:$L$26</definedName>
  </definedNames>
  <calcPr fullCalcOnLoad="1"/>
</workbook>
</file>

<file path=xl/sharedStrings.xml><?xml version="1.0" encoding="utf-8"?>
<sst xmlns="http://schemas.openxmlformats.org/spreadsheetml/2006/main" count="458" uniqueCount="243">
  <si>
    <t>Отчет по ПЕСТ контролю</t>
  </si>
  <si>
    <t>Договор № 385/1</t>
  </si>
  <si>
    <t>«05» апреля 2022 г.</t>
  </si>
  <si>
    <t>01.08.2023–31.08.2023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</si>
  <si>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</si>
  <si>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</si>
  <si>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</si>
  <si>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</si>
  <si>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</si>
  <si>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</si>
  <si>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</si>
  <si>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</si>
  <si>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</si>
  <si>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</si>
  <si>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</si>
  <si>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</si>
  <si>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</si>
  <si>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</si>
  <si>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</si>
  <si>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</si>
  <si>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</si>
  <si>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</si>
  <si>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</si>
  <si>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</si>
  <si>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</si>
  <si>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</si>
  <si>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</si>
  <si>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</si>
  <si>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ферромоновых ловушек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</si>
  <si>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</si>
  <si>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</si>
  <si>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</si>
  <si>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</si>
  <si>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Итого средств учет летающих насекомых</t>
  </si>
  <si>
    <t>3 контур защиты</t>
  </si>
  <si>
    <t>ИЛ</t>
  </si>
  <si>
    <t>Итого средств учета насекомых в помещениях</t>
  </si>
  <si>
    <t>ФЛ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</si>
  <si>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</si>
  <si>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</si>
  <si>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</si>
  <si>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</si>
  <si>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</si>
  <si>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</si>
  <si>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</si>
  <si>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</si>
  <si>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</si>
  <si>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</si>
  <si>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</si>
  <si>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</si>
  <si>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</si>
  <si>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</si>
  <si>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</si>
  <si>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</si>
  <si>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</si>
  <si>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</si>
  <si>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</si>
  <si>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</si>
  <si>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</si>
  <si>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</si>
  <si>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</si>
  <si>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</si>
  <si>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</si>
  <si>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</si>
  <si>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</si>
  <si>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</si>
  <si>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</si>
  <si>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</si>
  <si>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</si>
  <si>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</si>
  <si>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</si>
  <si>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</si>
  <si>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</si>
  <si>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</si>
  <si>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</si>
  <si>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</si>
  <si>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</si>
  <si>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</si>
  <si>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</si>
  <si>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</si>
  <si>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</si>
  <si>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</si>
  <si>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</si>
  <si>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</si>
  <si>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</si>
  <si>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</si>
  <si>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</si>
  <si>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</si>
  <si>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</si>
  <si>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Итого средств учета грызунов по периметру зданий</t>
  </si>
  <si>
    <t>2.2.3.</t>
  </si>
  <si>
    <t>2.2.4.</t>
  </si>
  <si>
    <t>2.2.5.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</si>
  <si>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</si>
  <si>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</si>
  <si>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</si>
  <si>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</si>
  <si>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</si>
  <si>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</si>
  <si>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</si>
  <si>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</si>
  <si>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</si>
  <si>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</si>
  <si>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</si>
  <si>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</si>
  <si>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</si>
  <si>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</si>
  <si>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</si>
  <si>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</si>
  <si>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</si>
  <si>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</si>
  <si>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</si>
  <si>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</si>
  <si>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</si>
  <si>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</si>
  <si>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</si>
  <si>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Установка ИМ инсектомониторов от ползающих насекомых.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</si>
  <si>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</si>
  <si>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</si>
  <si>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</si>
  <si>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</si>
  <si>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</si>
  <si>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</si>
  <si>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</si>
  <si>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</si>
  <si>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</si>
  <si>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</si>
  <si>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</si>
  <si>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</si>
  <si>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</si>
  <si>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</si>
  <si>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</si>
  <si>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</si>
  <si>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</si>
  <si>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</si>
  <si>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</si>
  <si>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</si>
  <si>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</si>
  <si>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</si>
  <si>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</si>
  <si>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</si>
  <si>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</si>
  <si>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</si>
  <si>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</si>
  <si>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</si>
  <si>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</si>
  <si>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</si>
  <si>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</si>
  <si>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</si>
  <si>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</si>
  <si>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</si>
  <si>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</si>
  <si>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</si>
  <si>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</si>
  <si>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</si>
  <si>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</si>
  <si>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</si>
  <si>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</si>
  <si>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</si>
  <si>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</si>
  <si>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</si>
  <si>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</si>
  <si>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</si>
  <si>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</si>
  <si>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</si>
  <si>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</si>
  <si>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Коридор №2</t>
  </si>
  <si>
    <t>Производственные помещения коридор №2</t>
  </si>
  <si>
    <t>Периметр здания склада сырья</t>
  </si>
  <si>
    <t>не пищевые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</si>
  <si>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</si>
  <si>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</si>
  <si>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</si>
  <si>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</si>
  <si>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</si>
  <si>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</si>
  <si>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</si>
  <si>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</si>
  <si>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</si>
  <si>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</si>
  <si>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</si>
  <si>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</si>
  <si>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</si>
  <si>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</si>
  <si>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</si>
  <si>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</si>
  <si>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</si>
  <si>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</si>
  <si>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</si>
  <si>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</si>
  <si>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</si>
  <si>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</si>
  <si>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</si>
  <si>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</si>
  <si>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</si>
  <si>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</si>
  <si>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</si>
  <si>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</si>
  <si>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</si>
  <si>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</si>
  <si>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</si>
  <si>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</si>
  <si>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</si>
  <si>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</si>
  <si>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</si>
  <si>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</si>
  <si>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</si>
  <si>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</si>
  <si>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</si>
  <si>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2,3,8,24,23,25,26,22,21,20</t>
  </si>
  <si>
    <t>1,2,3,4,5</t>
  </si>
  <si>
    <t>мониторинг</t>
  </si>
  <si>
    <t>1,5,6</t>
  </si>
  <si>
    <t>6,7,8,10,11,12</t>
  </si>
  <si>
    <t>15,14,13,12,11,10,30,31,33</t>
  </si>
  <si>
    <t>1,4,5,6,7,27,28,29</t>
  </si>
  <si>
    <t>1-16</t>
  </si>
  <si>
    <t>2 контур защиты</t>
  </si>
  <si>
    <t>1-21</t>
  </si>
  <si>
    <t>Итого средств учета грызунов в помещениях</t>
  </si>
  <si>
    <t>Итого средств учета грызунов по периметру здания</t>
  </si>
  <si>
    <t>Итого средств учета летающих насекомых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</si>
  <si>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</si>
  <si>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</si>
  <si>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</si>
  <si>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</si>
  <si>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</si>
  <si>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</si>
  <si>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</si>
  <si>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</si>
  <si>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</si>
  <si>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</si>
  <si>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</si>
  <si>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</si>
  <si>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</si>
  <si>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</si>
  <si>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</si>
  <si>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</si>
  <si>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</si>
  <si>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</si>
  <si>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</si>
  <si>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 ________/Козарезов М.Г.</t>
  </si>
  <si>
    <t>______________/_______________________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</si>
</sst>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4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0" fillId="0" borderId="6" xfId="0" applyFont="1" applyFill="1" applyBorder="1" applyAlignment="1">
      <alignment horizontal="left" vertical="center" wrapText="1"/>
    </xf>
    <xf numFmtId="164" fontId="21" fillId="0" borderId="7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8" xfId="37" applyNumberFormat="1" applyFont="1" applyBorder="1" applyAlignment="1">
      <alignment horizontal="center" vertical="center" wrapText="1"/>
      <protection/>
    </xf>
    <xf numFmtId="164" fontId="21" fillId="0" borderId="8" xfId="37" applyFont="1" applyBorder="1" applyAlignment="1">
      <alignment horizontal="left" vertical="center" wrapText="1"/>
      <protection/>
    </xf>
    <xf numFmtId="164" fontId="23" fillId="0" borderId="8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29" fillId="0" borderId="0" xfId="37" applyFont="1" applyFill="1" applyBorder="1" applyAlignment="1">
      <alignment horizontal="center" vertical="center" wrapText="1"/>
      <protection/>
    </xf>
    <xf numFmtId="167" fontId="28" fillId="0" borderId="0" xfId="37" applyNumberFormat="1" applyFont="1" applyFill="1" applyBorder="1" applyAlignment="1">
      <alignment vertical="center" wrapText="1"/>
      <protection/>
    </xf>
    <xf numFmtId="164" fontId="28" fillId="0" borderId="9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20" fillId="0" borderId="10" xfId="37" applyFont="1" applyFill="1" applyBorder="1" applyAlignment="1">
      <alignment horizontal="center" vertical="center" wrapText="1"/>
      <protection/>
    </xf>
    <xf numFmtId="164" fontId="20" fillId="0" borderId="8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8" fontId="20" fillId="0" borderId="8" xfId="0" applyNumberFormat="1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vertical="center" wrapText="1"/>
    </xf>
    <xf numFmtId="164" fontId="30" fillId="0" borderId="10" xfId="0" applyFont="1" applyBorder="1" applyAlignment="1">
      <alignment horizontal="center" vertical="center" wrapText="1"/>
    </xf>
    <xf numFmtId="164" fontId="31" fillId="0" borderId="8" xfId="0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20" fillId="0" borderId="8" xfId="0" applyFont="1" applyBorder="1" applyAlignment="1">
      <alignment vertical="center" wrapText="1"/>
    </xf>
    <xf numFmtId="171" fontId="21" fillId="0" borderId="10" xfId="0" applyNumberFormat="1" applyFont="1" applyBorder="1" applyAlignment="1">
      <alignment vertical="center" wrapText="1"/>
    </xf>
    <xf numFmtId="170" fontId="21" fillId="0" borderId="10" xfId="0" applyNumberFormat="1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0" fillId="0" borderId="8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2" fontId="21" fillId="0" borderId="8" xfId="0" applyNumberFormat="1" applyFont="1" applyFill="1" applyBorder="1" applyAlignment="1">
      <alignment horizontal="center" vertical="center" wrapText="1"/>
    </xf>
    <xf numFmtId="172" fontId="21" fillId="0" borderId="4" xfId="0" applyNumberFormat="1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21" fillId="0" borderId="8" xfId="0" applyFont="1" applyFill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/>
    </xf>
    <xf numFmtId="173" fontId="16" fillId="0" borderId="8" xfId="0" applyNumberFormat="1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64" fontId="39" fillId="0" borderId="8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8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1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6" fillId="0" borderId="8" xfId="0" applyFont="1" applyBorder="1" applyAlignment="1">
      <alignment horizontal="center" vertical="center" wrapText="1"/>
    </xf>
    <xf numFmtId="164" fontId="46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9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8" fillId="0" borderId="8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8" xfId="0" applyFont="1" applyFill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12" xfId="37" applyNumberFormat="1" applyFont="1" applyFill="1" applyBorder="1" applyAlignment="1">
      <alignment horizont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10" xfId="37" applyNumberFormat="1" applyFont="1" applyFill="1" applyBorder="1" applyAlignment="1">
      <alignment horizontal="center" wrapText="1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4" xfId="37" applyFont="1" applyFill="1" applyBorder="1" applyAlignment="1">
      <alignment horizontal="left" vertical="center" wrapText="1"/>
      <protection/>
    </xf>
    <xf numFmtId="164" fontId="17" fillId="0" borderId="10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5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49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73" fontId="21" fillId="0" borderId="8" xfId="0" applyNumberFormat="1" applyFont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2" fillId="0" borderId="8" xfId="0" applyFont="1" applyBorder="1" applyAlignment="1">
      <alignment horizontal="center" vertical="center" wrapText="1" shrinkToFit="1"/>
    </xf>
    <xf numFmtId="173" fontId="51" fillId="0" borderId="8" xfId="0" applyNumberFormat="1" applyFont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5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4" zoomScaleNormal="74" workbookViewId="0" topLeftCell="A1">
      <selection activeCell="C9" sqref="C9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15</v>
      </c>
      <c r="B30" s="11"/>
      <c r="C30" s="11"/>
      <c r="D30" s="12" t="s">
        <v>16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17</v>
      </c>
      <c r="B33" s="10"/>
      <c r="C33" s="10"/>
    </row>
    <row r="34" spans="1:8" ht="41.25" customHeight="1">
      <c r="A34" s="13" t="s">
        <v>18</v>
      </c>
      <c r="B34" s="13"/>
      <c r="C34" s="13" t="s">
        <v>19</v>
      </c>
      <c r="D34" s="13"/>
      <c r="E34" s="13"/>
      <c r="F34" s="13"/>
      <c r="G34" s="13"/>
      <c r="H34" s="14"/>
    </row>
  </sheetData>
  <sheetProtection selectLockedCells="1" selectUnlockedCells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="74" zoomScaleNormal="74" workbookViewId="0" topLeftCell="A1">
      <selection activeCell="E13" sqref="E13"/>
    </sheetView>
  </sheetViews>
  <sheetFormatPr defaultColWidth="8.796875" defaultRowHeight="14.25"/>
  <cols>
    <col min="1" max="1" width="18.19921875" style="15" customWidth="1"/>
    <col min="2" max="2" width="13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22</v>
      </c>
      <c r="B4" s="17"/>
      <c r="C4" s="17"/>
      <c r="D4" s="17" t="s">
        <v>23</v>
      </c>
      <c r="E4" s="17"/>
      <c r="I4"/>
      <c r="J4"/>
      <c r="K4"/>
    </row>
    <row r="5" spans="1:5" ht="16.5" customHeight="1">
      <c r="A5" s="20" t="s">
        <v>24</v>
      </c>
      <c r="B5" s="20"/>
      <c r="C5" s="20"/>
      <c r="D5" s="20"/>
      <c r="E5" s="20"/>
    </row>
    <row r="6" spans="1:5" ht="16.5" customHeight="1">
      <c r="A6" s="21" t="s">
        <v>25</v>
      </c>
      <c r="B6" s="21"/>
      <c r="C6" s="21"/>
      <c r="D6" s="22" t="s">
        <v>26</v>
      </c>
      <c r="E6" s="23">
        <f>E10</f>
        <v>33</v>
      </c>
    </row>
    <row r="7" spans="1:256" ht="15.75" customHeight="1">
      <c r="A7" s="24" t="s">
        <v>27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28</v>
      </c>
      <c r="B8" s="26"/>
      <c r="C8" s="26"/>
      <c r="D8" s="27" t="s">
        <v>26</v>
      </c>
      <c r="E8" s="28">
        <f>E14</f>
        <v>12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5" ht="15.75" customHeight="1">
      <c r="A9" s="22" t="s">
        <v>29</v>
      </c>
      <c r="B9" s="22"/>
      <c r="C9" s="22"/>
      <c r="D9" s="22"/>
      <c r="E9" s="22"/>
    </row>
    <row r="10" spans="1:5" ht="36">
      <c r="A10" s="31">
        <f>'контрол лист'!A18</f>
        <v>0</v>
      </c>
      <c r="B10" s="31">
        <f>'контрол лист'!F18</f>
        <v>0</v>
      </c>
      <c r="C10" s="23">
        <f>'контрол лист'!E18</f>
        <v>0</v>
      </c>
      <c r="D10" s="22" t="s">
        <v>26</v>
      </c>
      <c r="E10" s="23">
        <f>'контрол лист'!G18</f>
        <v>33</v>
      </c>
    </row>
    <row r="11" spans="1:5" ht="36">
      <c r="A11" s="31">
        <f>'контрол лист'!A20</f>
        <v>0</v>
      </c>
      <c r="B11" s="31">
        <f>'контрол лист'!F20</f>
        <v>0</v>
      </c>
      <c r="C11" s="23">
        <f>'контрол лист'!E20</f>
        <v>0</v>
      </c>
      <c r="D11" s="22" t="s">
        <v>26</v>
      </c>
      <c r="E11" s="23">
        <f>'контрол лист'!G20</f>
        <v>16</v>
      </c>
    </row>
    <row r="12" spans="1:5" ht="36">
      <c r="A12" s="31" t="s">
        <v>30</v>
      </c>
      <c r="B12" s="31" t="s">
        <v>31</v>
      </c>
      <c r="C12" s="23" t="s">
        <v>32</v>
      </c>
      <c r="D12" s="22" t="s">
        <v>26</v>
      </c>
      <c r="E12" s="23">
        <v>21</v>
      </c>
    </row>
    <row r="13" spans="1:5" ht="36" customHeight="1">
      <c r="A13" s="31" t="s">
        <v>33</v>
      </c>
      <c r="B13" s="31" t="s">
        <v>34</v>
      </c>
      <c r="C13" s="23" t="s">
        <v>35</v>
      </c>
      <c r="D13" s="22" t="s">
        <v>26</v>
      </c>
      <c r="E13" s="23">
        <v>6</v>
      </c>
    </row>
    <row r="14" spans="1:5" ht="36">
      <c r="A14" s="31" t="s">
        <v>36</v>
      </c>
      <c r="B14" s="31" t="s">
        <v>34</v>
      </c>
      <c r="C14" s="23" t="s">
        <v>37</v>
      </c>
      <c r="D14" s="22" t="s">
        <v>26</v>
      </c>
      <c r="E14" s="23">
        <v>12</v>
      </c>
    </row>
    <row r="15" spans="1:5" ht="15" customHeight="1">
      <c r="A15" s="32" t="s">
        <v>38</v>
      </c>
      <c r="B15" s="32"/>
      <c r="C15" s="32"/>
      <c r="D15" s="32"/>
      <c r="E15" s="32"/>
    </row>
    <row r="16" spans="1:5" ht="36">
      <c r="A16" s="33" t="s">
        <v>39</v>
      </c>
      <c r="B16" s="34" t="s">
        <v>40</v>
      </c>
      <c r="C16" s="35" t="s">
        <v>41</v>
      </c>
      <c r="D16" s="36" t="s">
        <v>42</v>
      </c>
      <c r="E16" s="36" t="s">
        <v>43</v>
      </c>
    </row>
    <row r="17" spans="1:5" ht="36">
      <c r="A17" s="37" t="s">
        <v>44</v>
      </c>
      <c r="B17" s="34" t="s">
        <v>45</v>
      </c>
      <c r="C17" s="38" t="s">
        <v>46</v>
      </c>
      <c r="D17" s="36" t="s">
        <v>42</v>
      </c>
      <c r="E17" s="39" t="s">
        <v>43</v>
      </c>
    </row>
    <row r="18" spans="1:5" ht="43.5" customHeight="1">
      <c r="A18" s="37" t="s">
        <v>47</v>
      </c>
      <c r="B18" s="34" t="s">
        <v>48</v>
      </c>
      <c r="C18" s="40" t="s">
        <v>49</v>
      </c>
      <c r="D18" s="36" t="s">
        <v>42</v>
      </c>
      <c r="E18" s="39" t="s">
        <v>43</v>
      </c>
    </row>
    <row r="19" spans="1:5" ht="40.5" customHeight="1">
      <c r="A19" s="41" t="s">
        <v>50</v>
      </c>
      <c r="B19" s="34" t="s">
        <v>51</v>
      </c>
      <c r="C19" s="42" t="s">
        <v>52</v>
      </c>
      <c r="D19" s="43" t="s">
        <v>53</v>
      </c>
      <c r="E19" s="39" t="s">
        <v>43</v>
      </c>
    </row>
    <row r="20" spans="1:6" ht="54" customHeight="1">
      <c r="A20" s="41" t="s">
        <v>54</v>
      </c>
      <c r="B20" s="44" t="s">
        <v>55</v>
      </c>
      <c r="C20" s="45" t="s">
        <v>56</v>
      </c>
      <c r="D20" s="43" t="s">
        <v>53</v>
      </c>
      <c r="E20" s="39" t="s">
        <v>43</v>
      </c>
      <c r="F20" s="9"/>
    </row>
    <row r="21" ht="15.75"/>
    <row r="22" spans="1:5" ht="15.75" customHeight="1">
      <c r="A22" s="46" t="s">
        <v>57</v>
      </c>
      <c r="B22" s="46"/>
      <c r="C22" s="46"/>
      <c r="D22" s="46"/>
      <c r="E22" s="46"/>
    </row>
    <row r="23" spans="1:11" ht="15.75" customHeight="1">
      <c r="A23" s="47" t="s">
        <v>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5" ht="17.25" customHeight="1">
      <c r="A24" s="47" t="s">
        <v>59</v>
      </c>
      <c r="B24" s="47"/>
      <c r="C24" s="47"/>
      <c r="D24" s="47"/>
      <c r="E24" s="47"/>
    </row>
    <row r="25" ht="15.75"/>
    <row r="26" spans="1:3" ht="15.75">
      <c r="A26" s="48" t="s">
        <v>14</v>
      </c>
      <c r="B26"/>
      <c r="C26"/>
    </row>
    <row r="27" spans="1:8" ht="26.25" customHeight="1">
      <c r="A27" s="49" t="s">
        <v>60</v>
      </c>
      <c r="B27" s="49"/>
      <c r="C27" s="50" t="s">
        <v>61</v>
      </c>
      <c r="D27" s="50"/>
      <c r="E27" s="50"/>
      <c r="F27" s="50"/>
      <c r="G27" s="50"/>
      <c r="H27" s="50"/>
    </row>
    <row r="28" spans="1:3" ht="15">
      <c r="A28" s="51"/>
      <c r="B28"/>
      <c r="C28"/>
    </row>
    <row r="29" spans="1:3" ht="15">
      <c r="A29" s="48" t="s">
        <v>17</v>
      </c>
      <c r="B29"/>
      <c r="C29"/>
    </row>
    <row r="30" spans="1:7" ht="41.25" customHeight="1">
      <c r="A30" s="52" t="s">
        <v>62</v>
      </c>
      <c r="B30" s="52"/>
      <c r="C30" s="13" t="s">
        <v>63</v>
      </c>
      <c r="D30" s="13"/>
      <c r="E30" s="13"/>
      <c r="F30"/>
      <c r="G30" s="14"/>
    </row>
  </sheetData>
  <sheetProtection selectLockedCells="1" selectUnlockedCells="1"/>
  <mergeCells count="17">
    <mergeCell ref="A1:E1"/>
    <mergeCell ref="A2:E2"/>
    <mergeCell ref="A3:B3"/>
    <mergeCell ref="A4:E4"/>
    <mergeCell ref="A5:E5"/>
    <mergeCell ref="A6:C6"/>
    <mergeCell ref="A7:E7"/>
    <mergeCell ref="A8:C8"/>
    <mergeCell ref="A9:E9"/>
    <mergeCell ref="A15:E15"/>
    <mergeCell ref="A22:E22"/>
    <mergeCell ref="A23:K23"/>
    <mergeCell ref="A24:E24"/>
    <mergeCell ref="A27:B27"/>
    <mergeCell ref="C27:H27"/>
    <mergeCell ref="A30:B30"/>
    <mergeCell ref="C30:E30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74" zoomScaleNormal="74" workbookViewId="0" topLeftCell="A13">
      <selection activeCell="E5" sqref="E5"/>
    </sheetView>
  </sheetViews>
  <sheetFormatPr defaultColWidth="8.796875" defaultRowHeight="14.25"/>
  <cols>
    <col min="1" max="1" width="4.796875" style="53" customWidth="1"/>
    <col min="2" max="2" width="19.69921875" style="54" customWidth="1"/>
    <col min="3" max="3" width="14.19921875" style="54" customWidth="1"/>
    <col min="4" max="4" width="5.69921875" style="54" customWidth="1"/>
    <col min="5" max="5" width="19.19921875" style="54" customWidth="1"/>
    <col min="6" max="6" width="19.3984375" style="55" customWidth="1"/>
    <col min="7" max="8" width="9.69921875" style="54" hidden="1" customWidth="1"/>
    <col min="9" max="16384" width="9.19921875" style="54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6"/>
    </row>
    <row r="2" spans="1:8" ht="24" customHeight="1">
      <c r="A2" s="57"/>
      <c r="B2" s="58">
        <f>обложка!C8</f>
        <v>0</v>
      </c>
      <c r="C2" s="58"/>
      <c r="D2" s="57"/>
      <c r="E2" s="57"/>
      <c r="F2" s="59"/>
      <c r="G2" s="60" t="s">
        <v>64</v>
      </c>
      <c r="H2" s="61"/>
    </row>
    <row r="3" spans="1:8" ht="27" customHeight="1">
      <c r="A3" s="62" t="s">
        <v>65</v>
      </c>
      <c r="B3" s="63" t="s">
        <v>66</v>
      </c>
      <c r="C3" s="63"/>
      <c r="D3" s="63"/>
      <c r="E3" s="64" t="s">
        <v>67</v>
      </c>
      <c r="F3" s="65" t="s">
        <v>27</v>
      </c>
      <c r="G3" s="54" t="s">
        <v>67</v>
      </c>
      <c r="H3" s="54" t="s">
        <v>27</v>
      </c>
    </row>
    <row r="4" spans="1:6" ht="18" customHeight="1">
      <c r="A4" s="63" t="s">
        <v>68</v>
      </c>
      <c r="B4" s="63"/>
      <c r="C4" s="63"/>
      <c r="D4" s="63"/>
      <c r="E4" s="63"/>
      <c r="F4" s="63"/>
    </row>
    <row r="5" spans="1:8" ht="13.5" customHeight="1">
      <c r="A5" s="66" t="s">
        <v>69</v>
      </c>
      <c r="B5" s="67" t="s">
        <v>70</v>
      </c>
      <c r="C5" s="67"/>
      <c r="D5" s="67"/>
      <c r="E5" s="68">
        <f>E11+E12+E13</f>
        <v>70</v>
      </c>
      <c r="F5" s="69">
        <f>F14+F15</f>
        <v>18</v>
      </c>
      <c r="G5" s="54">
        <v>52</v>
      </c>
      <c r="H5" s="54">
        <v>4</v>
      </c>
    </row>
    <row r="6" spans="1:8" ht="13.5" customHeight="1">
      <c r="A6" s="66" t="s">
        <v>71</v>
      </c>
      <c r="B6" s="67" t="s">
        <v>72</v>
      </c>
      <c r="C6" s="67"/>
      <c r="D6" s="67"/>
      <c r="E6" s="68">
        <v>0</v>
      </c>
      <c r="F6" s="70">
        <v>0</v>
      </c>
      <c r="G6" s="54">
        <v>4</v>
      </c>
      <c r="H6" s="54">
        <v>0</v>
      </c>
    </row>
    <row r="7" spans="1:8" ht="13.5" customHeight="1">
      <c r="A7" s="66" t="s">
        <v>73</v>
      </c>
      <c r="B7" s="67" t="s">
        <v>74</v>
      </c>
      <c r="C7" s="67"/>
      <c r="D7" s="67"/>
      <c r="E7" s="71">
        <f>100-E6*100/E5</f>
        <v>100</v>
      </c>
      <c r="F7" s="70">
        <f>100-0*100/2</f>
        <v>100</v>
      </c>
      <c r="G7" s="54">
        <v>92.31</v>
      </c>
      <c r="H7" s="54">
        <v>100</v>
      </c>
    </row>
    <row r="8" spans="1:6" ht="13.5" customHeight="1">
      <c r="A8" s="63" t="s">
        <v>75</v>
      </c>
      <c r="B8" s="63"/>
      <c r="C8" s="63"/>
      <c r="D8" s="63"/>
      <c r="E8" s="63"/>
      <c r="F8" s="63"/>
    </row>
    <row r="9" spans="1:8" ht="68.25" customHeight="1">
      <c r="A9" s="72" t="s">
        <v>76</v>
      </c>
      <c r="B9" s="63" t="s">
        <v>77</v>
      </c>
      <c r="C9" s="63"/>
      <c r="D9" s="63"/>
      <c r="E9" s="73" t="s">
        <v>78</v>
      </c>
      <c r="F9" s="74" t="s">
        <v>79</v>
      </c>
      <c r="G9" s="54" t="s">
        <v>80</v>
      </c>
      <c r="H9" s="54" t="s">
        <v>79</v>
      </c>
    </row>
    <row r="10" spans="1:8" ht="108" customHeight="1">
      <c r="A10" s="72" t="s">
        <v>81</v>
      </c>
      <c r="B10" s="63" t="s">
        <v>82</v>
      </c>
      <c r="C10" s="63"/>
      <c r="D10" s="63"/>
      <c r="E10" s="75" t="s">
        <v>83</v>
      </c>
      <c r="F10" s="76" t="s">
        <v>84</v>
      </c>
      <c r="G10" s="54" t="s">
        <v>83</v>
      </c>
      <c r="H10" s="54" t="s">
        <v>85</v>
      </c>
    </row>
    <row r="11" spans="1:6" ht="40.5" customHeight="1">
      <c r="A11" s="77" t="s">
        <v>86</v>
      </c>
      <c r="B11" s="31">
        <f>'контрол лист'!A18</f>
        <v>0</v>
      </c>
      <c r="C11" s="31">
        <f>'контрол лист'!F18</f>
        <v>0</v>
      </c>
      <c r="D11" s="31">
        <f>'контрол лист'!E18</f>
        <v>0</v>
      </c>
      <c r="E11" s="68">
        <f>'контрол лист'!G18</f>
        <v>33</v>
      </c>
      <c r="F11" s="65" t="s">
        <v>87</v>
      </c>
    </row>
    <row r="12" spans="1:8" ht="36">
      <c r="A12" s="77" t="s">
        <v>88</v>
      </c>
      <c r="B12" s="31" t="s">
        <v>89</v>
      </c>
      <c r="C12" s="31">
        <f>'контрол лист'!F20</f>
        <v>0</v>
      </c>
      <c r="D12" s="31">
        <f>'контрол лист'!E20</f>
        <v>0</v>
      </c>
      <c r="E12" s="68">
        <f>'контрол лист'!G20</f>
        <v>16</v>
      </c>
      <c r="F12" s="65" t="s">
        <v>87</v>
      </c>
      <c r="G12" s="54">
        <v>22</v>
      </c>
      <c r="H12" s="54" t="s">
        <v>87</v>
      </c>
    </row>
    <row r="13" spans="1:6" ht="36">
      <c r="A13" s="77" t="s">
        <v>90</v>
      </c>
      <c r="B13" s="31" t="s">
        <v>30</v>
      </c>
      <c r="C13" s="31" t="s">
        <v>31</v>
      </c>
      <c r="D13" s="31" t="s">
        <v>32</v>
      </c>
      <c r="E13" s="68">
        <v>21</v>
      </c>
      <c r="F13" s="65" t="s">
        <v>87</v>
      </c>
    </row>
    <row r="14" spans="1:6" ht="24.75">
      <c r="A14" s="77" t="s">
        <v>91</v>
      </c>
      <c r="B14" s="31" t="s">
        <v>33</v>
      </c>
      <c r="C14" s="31" t="s">
        <v>34</v>
      </c>
      <c r="D14" s="31" t="s">
        <v>35</v>
      </c>
      <c r="E14" s="65" t="s">
        <v>87</v>
      </c>
      <c r="F14" s="65">
        <v>6</v>
      </c>
    </row>
    <row r="15" spans="1:6" ht="24.75">
      <c r="A15" s="77" t="s">
        <v>92</v>
      </c>
      <c r="B15" s="31" t="s">
        <v>36</v>
      </c>
      <c r="C15" s="31" t="s">
        <v>34</v>
      </c>
      <c r="D15" s="31" t="s">
        <v>37</v>
      </c>
      <c r="E15" s="65" t="s">
        <v>87</v>
      </c>
      <c r="F15" s="65">
        <v>12</v>
      </c>
    </row>
    <row r="16" spans="1:6" ht="13.5" customHeight="1">
      <c r="A16" s="63" t="s">
        <v>93</v>
      </c>
      <c r="B16" s="63"/>
      <c r="C16" s="63"/>
      <c r="D16" s="63"/>
      <c r="E16" s="63"/>
      <c r="F16" s="63"/>
    </row>
    <row r="17" spans="1:8" ht="44.25" customHeight="1">
      <c r="A17" s="78" t="s">
        <v>94</v>
      </c>
      <c r="B17" s="67" t="s">
        <v>95</v>
      </c>
      <c r="C17" s="67"/>
      <c r="D17" s="67"/>
      <c r="E17" s="79" t="s">
        <v>96</v>
      </c>
      <c r="F17" s="74" t="s">
        <v>97</v>
      </c>
      <c r="G17" s="54" t="s">
        <v>98</v>
      </c>
      <c r="H17" s="54" t="s">
        <v>87</v>
      </c>
    </row>
    <row r="18" spans="1:7" ht="51" customHeight="1">
      <c r="A18" s="78"/>
      <c r="B18" s="67" t="s">
        <v>95</v>
      </c>
      <c r="C18" s="67"/>
      <c r="D18" s="67"/>
      <c r="E18" s="37" t="s">
        <v>99</v>
      </c>
      <c r="F18" s="39" t="s">
        <v>87</v>
      </c>
      <c r="G18" s="40" t="s">
        <v>49</v>
      </c>
    </row>
    <row r="19" spans="1:6" ht="54" customHeight="1">
      <c r="A19" s="78"/>
      <c r="B19" s="67" t="s">
        <v>100</v>
      </c>
      <c r="C19" s="67"/>
      <c r="D19" s="67"/>
      <c r="E19" s="79" t="s">
        <v>87</v>
      </c>
      <c r="F19" s="80" t="s">
        <v>101</v>
      </c>
    </row>
    <row r="20" spans="1:6" ht="54" customHeight="1">
      <c r="A20" s="78"/>
      <c r="B20" s="67" t="s">
        <v>100</v>
      </c>
      <c r="C20" s="67"/>
      <c r="D20" s="67"/>
      <c r="E20" s="79" t="s">
        <v>87</v>
      </c>
      <c r="F20" s="80" t="s">
        <v>102</v>
      </c>
    </row>
    <row r="21" spans="1:8" ht="50.25" customHeight="1">
      <c r="A21" s="78" t="s">
        <v>103</v>
      </c>
      <c r="B21" s="67" t="s">
        <v>104</v>
      </c>
      <c r="C21" s="67"/>
      <c r="D21" s="67"/>
      <c r="E21" s="79" t="s">
        <v>87</v>
      </c>
      <c r="F21" s="79" t="s">
        <v>97</v>
      </c>
      <c r="G21" s="54" t="s">
        <v>105</v>
      </c>
      <c r="H21" s="54" t="s">
        <v>105</v>
      </c>
    </row>
    <row r="22" spans="1:6" ht="13.5" customHeight="1">
      <c r="A22" s="63" t="s">
        <v>106</v>
      </c>
      <c r="B22" s="63"/>
      <c r="C22" s="63"/>
      <c r="D22" s="63"/>
      <c r="E22" s="63"/>
      <c r="F22" s="63"/>
    </row>
    <row r="23" spans="1:8" ht="13.5" customHeight="1">
      <c r="A23" s="66" t="s">
        <v>107</v>
      </c>
      <c r="B23" s="67" t="s">
        <v>108</v>
      </c>
      <c r="C23" s="67"/>
      <c r="D23" s="67"/>
      <c r="E23" s="81" t="s">
        <v>109</v>
      </c>
      <c r="F23" s="81" t="s">
        <v>109</v>
      </c>
      <c r="G23" s="54" t="s">
        <v>109</v>
      </c>
      <c r="H23" s="54" t="s">
        <v>109</v>
      </c>
    </row>
    <row r="24" spans="1:6" ht="13.5" customHeight="1">
      <c r="A24" s="66" t="s">
        <v>110</v>
      </c>
      <c r="B24" s="67" t="s">
        <v>111</v>
      </c>
      <c r="C24" s="67"/>
      <c r="D24" s="67"/>
      <c r="E24" s="81"/>
      <c r="F24" s="81"/>
    </row>
    <row r="25" spans="1:6" ht="13.5" customHeight="1">
      <c r="A25" s="66" t="s">
        <v>112</v>
      </c>
      <c r="B25" s="67" t="s">
        <v>113</v>
      </c>
      <c r="C25" s="67"/>
      <c r="D25" s="67"/>
      <c r="E25" s="81"/>
      <c r="F25" s="81"/>
    </row>
    <row r="26" spans="1:6" ht="13.5" customHeight="1">
      <c r="A26" s="63" t="s">
        <v>114</v>
      </c>
      <c r="B26" s="63"/>
      <c r="C26" s="63"/>
      <c r="D26" s="63"/>
      <c r="E26" s="63"/>
      <c r="F26" s="63"/>
    </row>
    <row r="27" spans="1:6" ht="39" customHeight="1">
      <c r="A27" s="66" t="s">
        <v>115</v>
      </c>
      <c r="B27" s="82" t="s">
        <v>116</v>
      </c>
      <c r="C27" s="82"/>
      <c r="D27" s="82"/>
      <c r="E27" s="82"/>
      <c r="F27" s="82"/>
    </row>
    <row r="28" s="54" customFormat="1" ht="15">
      <c r="F28" s="83"/>
    </row>
    <row r="29" spans="1:6" ht="15.75" customHeight="1">
      <c r="A29" s="84" t="s">
        <v>117</v>
      </c>
      <c r="B29" s="84"/>
      <c r="F29" s="83"/>
    </row>
    <row r="30" spans="1:6" ht="24.75" customHeight="1">
      <c r="A30" s="49" t="s">
        <v>60</v>
      </c>
      <c r="B30" s="49"/>
      <c r="C30" s="85" t="s">
        <v>118</v>
      </c>
      <c r="D30" s="85"/>
      <c r="E30" s="85"/>
      <c r="F30" s="86"/>
    </row>
    <row r="31" s="54" customFormat="1" ht="15">
      <c r="F31" s="86"/>
    </row>
    <row r="32" spans="1:6" ht="15.75" customHeight="1">
      <c r="A32" s="84" t="s">
        <v>17</v>
      </c>
      <c r="B32" s="84"/>
      <c r="F32" s="86"/>
    </row>
    <row r="33" spans="1:6" ht="36" customHeight="1">
      <c r="A33" s="52" t="s">
        <v>119</v>
      </c>
      <c r="B33" s="52"/>
      <c r="C33" s="87"/>
      <c r="D33" s="48"/>
      <c r="E33" s="48" t="s">
        <v>120</v>
      </c>
      <c r="F33" s="86"/>
    </row>
    <row r="34" ht="15.75">
      <c r="F34" s="86"/>
    </row>
    <row r="37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6:F16"/>
    <mergeCell ref="B17:D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29:B29"/>
    <mergeCell ref="A30:B30"/>
    <mergeCell ref="C30:E30"/>
    <mergeCell ref="A32:B32"/>
    <mergeCell ref="A33:B33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4" zoomScaleNormal="74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121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122</v>
      </c>
      <c r="B4" s="91" t="s">
        <v>123</v>
      </c>
      <c r="C4" s="90" t="s">
        <v>124</v>
      </c>
      <c r="D4" s="90" t="s">
        <v>125</v>
      </c>
      <c r="E4" s="90" t="s">
        <v>126</v>
      </c>
      <c r="F4" s="90" t="s">
        <v>127</v>
      </c>
      <c r="G4" s="90" t="s">
        <v>128</v>
      </c>
      <c r="H4" s="90" t="s">
        <v>129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130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131</v>
      </c>
      <c r="C7" s="93" t="s">
        <v>132</v>
      </c>
      <c r="D7" s="93" t="s">
        <v>133</v>
      </c>
      <c r="E7" s="93" t="s">
        <v>134</v>
      </c>
      <c r="F7" s="93" t="s">
        <v>135</v>
      </c>
      <c r="G7" s="93" t="s">
        <v>136</v>
      </c>
      <c r="H7" s="93" t="s">
        <v>137</v>
      </c>
    </row>
    <row r="8" spans="1:8" ht="18.75" customHeight="1">
      <c r="A8" s="92" t="s">
        <v>138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139</v>
      </c>
      <c r="C9" s="90" t="s">
        <v>140</v>
      </c>
      <c r="D9" s="93" t="s">
        <v>133</v>
      </c>
      <c r="E9" s="90" t="s">
        <v>141</v>
      </c>
      <c r="F9" s="90" t="s">
        <v>142</v>
      </c>
      <c r="G9" s="90" t="s">
        <v>143</v>
      </c>
      <c r="H9" s="90" t="s">
        <v>144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4" zoomScaleNormal="74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145</v>
      </c>
      <c r="D3" s="98" t="s">
        <v>146</v>
      </c>
    </row>
    <row r="4" spans="1:4" ht="36" customHeight="1">
      <c r="A4"/>
      <c r="B4" s="96"/>
      <c r="C4" s="97" t="s">
        <v>147</v>
      </c>
      <c r="D4" s="99" t="s">
        <v>148</v>
      </c>
    </row>
    <row r="5" spans="1:4" ht="36" customHeight="1">
      <c r="A5" s="100"/>
      <c r="B5" s="101"/>
      <c r="C5" s="97" t="s">
        <v>149</v>
      </c>
      <c r="D5" s="102">
        <v>7724877504</v>
      </c>
    </row>
    <row r="6" spans="1:4" ht="67.5" customHeight="1">
      <c r="A6" s="100"/>
      <c r="B6" s="101"/>
      <c r="C6" s="97" t="s">
        <v>150</v>
      </c>
      <c r="D6" s="103" t="s">
        <v>151</v>
      </c>
    </row>
    <row r="7" spans="2:4" ht="42.75" customHeight="1">
      <c r="B7" s="96"/>
      <c r="C7" s="97" t="s">
        <v>152</v>
      </c>
      <c r="D7" s="104" t="s">
        <v>153</v>
      </c>
    </row>
    <row r="8" spans="2:4" ht="15">
      <c r="B8" s="96"/>
      <c r="C8" s="105" t="s">
        <v>154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155</v>
      </c>
      <c r="D10" s="107">
        <v>25</v>
      </c>
    </row>
    <row r="11" spans="2:4" ht="13.5" customHeight="1">
      <c r="B11" s="108" t="s">
        <v>156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157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158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74" zoomScaleNormal="74" workbookViewId="0" topLeftCell="A1">
      <selection activeCell="F7" sqref="F7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2" customWidth="1"/>
    <col min="5" max="5" width="11.3984375" style="113" customWidth="1"/>
    <col min="6" max="6" width="13.69921875" style="113" customWidth="1"/>
    <col min="7" max="7" width="8.69921875" style="110" customWidth="1"/>
    <col min="8" max="8" width="4.296875" style="110" customWidth="1"/>
    <col min="9" max="9" width="8.5" style="110" customWidth="1"/>
    <col min="10" max="16384" width="11.19921875" style="110" customWidth="1"/>
  </cols>
  <sheetData>
    <row r="1" spans="1:6" ht="15.75" customHeight="1">
      <c r="A1" s="114" t="s">
        <v>12</v>
      </c>
      <c r="B1" s="114"/>
      <c r="C1" s="114"/>
      <c r="D1" s="114"/>
      <c r="E1" s="114"/>
      <c r="F1" s="114"/>
    </row>
    <row r="2" spans="1:5" ht="15.75">
      <c r="A2" s="115"/>
      <c r="B2" s="115"/>
      <c r="C2"/>
      <c r="D2" s="116"/>
      <c r="E2" s="30"/>
    </row>
    <row r="3" spans="1:5" ht="15.75" customHeight="1">
      <c r="A3" s="117">
        <f>обложка!C8</f>
        <v>0</v>
      </c>
      <c r="B3" s="117"/>
      <c r="C3"/>
      <c r="D3" s="116"/>
      <c r="E3" s="30"/>
    </row>
    <row r="4" spans="1:5" ht="15.75">
      <c r="A4"/>
      <c r="B4"/>
      <c r="C4"/>
      <c r="D4" s="116"/>
      <c r="E4" s="30"/>
    </row>
    <row r="5" spans="1:6" ht="27.75">
      <c r="A5" s="118" t="s">
        <v>159</v>
      </c>
      <c r="B5" s="119">
        <f>'контрол лист'!B3</f>
        <v>0</v>
      </c>
      <c r="C5" s="119">
        <f>'контрол лист'!D3</f>
        <v>0</v>
      </c>
      <c r="D5" s="119" t="s">
        <v>160</v>
      </c>
      <c r="E5" s="120" t="s">
        <v>161</v>
      </c>
      <c r="F5" s="121" t="s">
        <v>161</v>
      </c>
    </row>
    <row r="6" spans="1:6" ht="16.5">
      <c r="A6" s="122">
        <v>1</v>
      </c>
      <c r="B6" s="123" t="s">
        <v>162</v>
      </c>
      <c r="C6" s="123" t="s">
        <v>32</v>
      </c>
      <c r="D6" s="124" t="s">
        <v>163</v>
      </c>
      <c r="E6" s="125" t="s">
        <v>87</v>
      </c>
      <c r="F6" s="126" t="s">
        <v>87</v>
      </c>
    </row>
    <row r="7" spans="1:6" ht="16.5">
      <c r="A7" s="122">
        <v>2</v>
      </c>
      <c r="B7" s="123" t="s">
        <v>162</v>
      </c>
      <c r="C7" s="123" t="s">
        <v>37</v>
      </c>
      <c r="D7" s="124" t="s">
        <v>163</v>
      </c>
      <c r="E7" s="125">
        <f aca="true" t="shared" si="0" ref="E7:E20">E6</f>
        <v>0</v>
      </c>
      <c r="F7" s="126">
        <f aca="true" t="shared" si="1" ref="F7:F20">F6</f>
        <v>0</v>
      </c>
    </row>
    <row r="8" spans="1:6" ht="16.5">
      <c r="A8" s="122">
        <v>3</v>
      </c>
      <c r="B8" s="123" t="s">
        <v>162</v>
      </c>
      <c r="C8" s="123" t="s">
        <v>32</v>
      </c>
      <c r="D8" s="124" t="s">
        <v>163</v>
      </c>
      <c r="E8" s="125">
        <f t="shared" si="0"/>
        <v>0</v>
      </c>
      <c r="F8" s="126">
        <f t="shared" si="1"/>
        <v>0</v>
      </c>
    </row>
    <row r="9" spans="1:6" ht="16.5">
      <c r="A9" s="122">
        <v>4</v>
      </c>
      <c r="B9" s="123" t="s">
        <v>162</v>
      </c>
      <c r="C9" s="123" t="s">
        <v>35</v>
      </c>
      <c r="D9" s="124" t="s">
        <v>163</v>
      </c>
      <c r="E9" s="125">
        <f t="shared" si="0"/>
        <v>0</v>
      </c>
      <c r="F9" s="126">
        <f t="shared" si="1"/>
        <v>0</v>
      </c>
    </row>
    <row r="10" spans="1:6" ht="16.5">
      <c r="A10" s="122">
        <v>5</v>
      </c>
      <c r="B10" s="123" t="s">
        <v>164</v>
      </c>
      <c r="C10" s="123" t="s">
        <v>32</v>
      </c>
      <c r="D10" s="124" t="s">
        <v>163</v>
      </c>
      <c r="E10" s="125">
        <f t="shared" si="0"/>
        <v>0</v>
      </c>
      <c r="F10" s="126">
        <f t="shared" si="1"/>
        <v>0</v>
      </c>
    </row>
    <row r="11" spans="1:6" ht="16.5">
      <c r="A11" s="122">
        <v>6</v>
      </c>
      <c r="B11" s="123" t="s">
        <v>164</v>
      </c>
      <c r="C11" s="123" t="s">
        <v>37</v>
      </c>
      <c r="D11" s="124" t="s">
        <v>163</v>
      </c>
      <c r="E11" s="125">
        <f t="shared" si="0"/>
        <v>0</v>
      </c>
      <c r="F11" s="126">
        <f t="shared" si="1"/>
        <v>0</v>
      </c>
    </row>
    <row r="12" spans="1:6" ht="24.75">
      <c r="A12" s="122">
        <v>7</v>
      </c>
      <c r="B12" s="123" t="s">
        <v>165</v>
      </c>
      <c r="C12" s="123" t="s">
        <v>32</v>
      </c>
      <c r="D12" s="124" t="s">
        <v>163</v>
      </c>
      <c r="E12" s="125">
        <f t="shared" si="0"/>
        <v>0</v>
      </c>
      <c r="F12" s="126">
        <f t="shared" si="1"/>
        <v>0</v>
      </c>
    </row>
    <row r="13" spans="1:6" ht="24.75">
      <c r="A13" s="122">
        <v>8</v>
      </c>
      <c r="B13" s="123" t="s">
        <v>165</v>
      </c>
      <c r="C13" s="123" t="s">
        <v>35</v>
      </c>
      <c r="D13" s="124" t="s">
        <v>163</v>
      </c>
      <c r="E13" s="125">
        <f t="shared" si="0"/>
        <v>0</v>
      </c>
      <c r="F13" s="126">
        <f t="shared" si="1"/>
        <v>0</v>
      </c>
    </row>
    <row r="14" spans="1:6" ht="16.5">
      <c r="A14" s="122">
        <v>9</v>
      </c>
      <c r="B14" s="123" t="s">
        <v>166</v>
      </c>
      <c r="C14" s="123" t="s">
        <v>32</v>
      </c>
      <c r="D14" s="124" t="s">
        <v>163</v>
      </c>
      <c r="E14" s="125">
        <f t="shared" si="0"/>
        <v>0</v>
      </c>
      <c r="F14" s="126">
        <f t="shared" si="1"/>
        <v>0</v>
      </c>
    </row>
    <row r="15" spans="1:6" ht="16.5">
      <c r="A15" s="122">
        <v>10</v>
      </c>
      <c r="B15" s="123" t="s">
        <v>166</v>
      </c>
      <c r="C15" s="123" t="s">
        <v>37</v>
      </c>
      <c r="D15" s="124" t="s">
        <v>163</v>
      </c>
      <c r="E15" s="125">
        <f t="shared" si="0"/>
        <v>0</v>
      </c>
      <c r="F15" s="126">
        <f t="shared" si="1"/>
        <v>0</v>
      </c>
    </row>
    <row r="16" spans="1:6" ht="24.75">
      <c r="A16" s="122">
        <v>11</v>
      </c>
      <c r="B16" s="123" t="s">
        <v>167</v>
      </c>
      <c r="C16" s="123" t="s">
        <v>32</v>
      </c>
      <c r="D16" s="124" t="s">
        <v>163</v>
      </c>
      <c r="E16" s="125">
        <f t="shared" si="0"/>
        <v>0</v>
      </c>
      <c r="F16" s="126">
        <f t="shared" si="1"/>
        <v>0</v>
      </c>
    </row>
    <row r="17" spans="1:6" ht="24.75">
      <c r="A17" s="122">
        <v>12</v>
      </c>
      <c r="B17" s="123" t="s">
        <v>167</v>
      </c>
      <c r="C17" s="123" t="s">
        <v>35</v>
      </c>
      <c r="D17" s="124" t="s">
        <v>163</v>
      </c>
      <c r="E17" s="125">
        <f t="shared" si="0"/>
        <v>0</v>
      </c>
      <c r="F17" s="126">
        <f t="shared" si="1"/>
        <v>0</v>
      </c>
    </row>
    <row r="18" spans="1:6" ht="16.5">
      <c r="A18" s="122">
        <v>13</v>
      </c>
      <c r="B18" s="123" t="s">
        <v>166</v>
      </c>
      <c r="C18" s="123" t="s">
        <v>35</v>
      </c>
      <c r="D18" s="124" t="s">
        <v>163</v>
      </c>
      <c r="E18" s="125">
        <f t="shared" si="0"/>
        <v>0</v>
      </c>
      <c r="F18" s="126">
        <f t="shared" si="1"/>
        <v>0</v>
      </c>
    </row>
    <row r="19" spans="1:6" ht="16.5">
      <c r="A19" s="122">
        <v>14</v>
      </c>
      <c r="B19" s="123" t="s">
        <v>168</v>
      </c>
      <c r="C19" s="123" t="s">
        <v>32</v>
      </c>
      <c r="D19" s="127" t="s">
        <v>169</v>
      </c>
      <c r="E19" s="125">
        <f t="shared" si="0"/>
        <v>0</v>
      </c>
      <c r="F19" s="126">
        <f t="shared" si="1"/>
        <v>0</v>
      </c>
    </row>
    <row r="20" spans="1:6" ht="16.5">
      <c r="A20" s="122">
        <v>15</v>
      </c>
      <c r="B20" s="123" t="s">
        <v>170</v>
      </c>
      <c r="C20" s="123" t="s">
        <v>32</v>
      </c>
      <c r="D20" s="127" t="s">
        <v>169</v>
      </c>
      <c r="E20" s="125">
        <f t="shared" si="0"/>
        <v>0</v>
      </c>
      <c r="F20" s="126">
        <f t="shared" si="1"/>
        <v>0</v>
      </c>
    </row>
    <row r="21" spans="1:5" ht="16.5">
      <c r="A21" s="128"/>
      <c r="B21" s="129"/>
      <c r="C21"/>
      <c r="D21" s="116"/>
      <c r="E21" s="30"/>
    </row>
    <row r="22" spans="2:6" ht="27.75" customHeight="1">
      <c r="B22" s="130" t="s">
        <v>171</v>
      </c>
      <c r="C22"/>
      <c r="D22" s="131" t="s">
        <v>172</v>
      </c>
      <c r="E22" s="131"/>
      <c r="F22" s="131"/>
    </row>
    <row r="23" spans="2:5" ht="15.75">
      <c r="B23" s="10"/>
      <c r="C23"/>
      <c r="D23" s="116"/>
      <c r="E23" s="30"/>
    </row>
    <row r="24" spans="2:5" ht="15.75">
      <c r="B24" s="132" t="s">
        <v>17</v>
      </c>
      <c r="C24"/>
      <c r="D24" s="116"/>
      <c r="E24" s="30"/>
    </row>
    <row r="25" spans="2:6" ht="42.75" customHeight="1">
      <c r="B25" s="133" t="s">
        <v>173</v>
      </c>
      <c r="C25"/>
      <c r="D25" s="131" t="s">
        <v>174</v>
      </c>
      <c r="E25" s="131"/>
      <c r="F25" s="131"/>
    </row>
    <row r="31" ht="39.75" customHeight="1"/>
    <row r="34" ht="15.75" customHeight="1"/>
  </sheetData>
  <sheetProtection selectLockedCells="1" selectUnlockedCells="1"/>
  <mergeCells count="4">
    <mergeCell ref="A1:F1"/>
    <mergeCell ref="A3:B3"/>
    <mergeCell ref="D22:F22"/>
    <mergeCell ref="D25:F25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4" zoomScaleNormal="74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19921875" style="110" customWidth="1"/>
    <col min="3" max="3" width="11.19921875" style="112" customWidth="1"/>
    <col min="4" max="4" width="11.69921875" style="110" customWidth="1"/>
    <col min="5" max="5" width="14.69921875" style="110" customWidth="1"/>
    <col min="6" max="6" width="8.69921875" style="112" customWidth="1"/>
    <col min="7" max="16384" width="11.19921875" style="110" customWidth="1"/>
  </cols>
  <sheetData>
    <row r="1" spans="1:256" ht="14.25" customHeight="1">
      <c r="A1" s="134" t="s">
        <v>175</v>
      </c>
      <c r="B1" s="134"/>
      <c r="C1" s="134"/>
      <c r="D1" s="134"/>
      <c r="E1" s="134"/>
      <c r="F1" s="13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5" t="s">
        <v>176</v>
      </c>
      <c r="B2" s="13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8" customFormat="1" ht="57">
      <c r="A3" s="136">
        <f>'контрол лист'!B3</f>
        <v>0</v>
      </c>
      <c r="B3" s="136">
        <f>'контрол лист'!C3</f>
        <v>0</v>
      </c>
      <c r="C3" s="136" t="s">
        <v>177</v>
      </c>
      <c r="D3" s="137" t="s">
        <v>178</v>
      </c>
      <c r="E3" s="136" t="s">
        <v>179</v>
      </c>
      <c r="F3" s="136" t="s">
        <v>180</v>
      </c>
    </row>
    <row r="4" spans="1:6" ht="18.75">
      <c r="A4" s="136" t="s">
        <v>181</v>
      </c>
      <c r="B4" s="139" t="s">
        <v>182</v>
      </c>
      <c r="C4" s="139"/>
      <c r="D4" s="105"/>
      <c r="E4" s="105"/>
      <c r="F4" s="105"/>
    </row>
    <row r="5" spans="1:6" ht="37.5">
      <c r="A5" s="136" t="s">
        <v>183</v>
      </c>
      <c r="B5" s="139">
        <v>4.5</v>
      </c>
      <c r="C5" s="139"/>
      <c r="D5" s="105"/>
      <c r="E5" s="105"/>
      <c r="F5" s="105"/>
    </row>
    <row r="6" spans="1:6" ht="37.5">
      <c r="A6" s="136" t="s">
        <v>184</v>
      </c>
      <c r="B6" s="139" t="s">
        <v>185</v>
      </c>
      <c r="C6" s="139"/>
      <c r="D6" s="105"/>
      <c r="E6" s="105"/>
      <c r="F6" s="105"/>
    </row>
    <row r="7" spans="1:6" ht="37.5">
      <c r="A7" s="136" t="s">
        <v>186</v>
      </c>
      <c r="B7" s="139">
        <v>12</v>
      </c>
      <c r="C7" s="139"/>
      <c r="D7" s="105"/>
      <c r="E7" s="105"/>
      <c r="F7" s="105"/>
    </row>
    <row r="8" spans="1:6" ht="37.5">
      <c r="A8" s="136" t="s">
        <v>187</v>
      </c>
      <c r="B8" s="139">
        <v>13.14</v>
      </c>
      <c r="C8" s="139"/>
      <c r="D8" s="105"/>
      <c r="E8" s="105"/>
      <c r="F8" s="105"/>
    </row>
    <row r="9" spans="1:6" ht="37.5">
      <c r="A9" s="136" t="s">
        <v>188</v>
      </c>
      <c r="B9" s="139">
        <v>15.16</v>
      </c>
      <c r="C9" s="139"/>
      <c r="D9" s="105"/>
      <c r="E9" s="105"/>
      <c r="F9" s="105"/>
    </row>
    <row r="10" spans="1:6" ht="27" customHeight="1">
      <c r="A10" s="136" t="s">
        <v>189</v>
      </c>
      <c r="B10" s="139" t="s">
        <v>190</v>
      </c>
      <c r="C10" s="139"/>
      <c r="D10" s="105"/>
      <c r="E10" s="105"/>
      <c r="F10" s="105"/>
    </row>
    <row r="11" spans="1:6" ht="18.75">
      <c r="A11" s="136" t="s">
        <v>191</v>
      </c>
      <c r="B11" s="139">
        <v>20.21</v>
      </c>
      <c r="C11" s="105"/>
      <c r="D11" s="140"/>
      <c r="E11" s="140"/>
      <c r="F11" s="105"/>
    </row>
    <row r="12" spans="1:6" ht="56.25">
      <c r="A12" s="136" t="s">
        <v>192</v>
      </c>
      <c r="B12" s="139">
        <v>22</v>
      </c>
      <c r="C12" s="105"/>
      <c r="D12" s="140"/>
      <c r="E12" s="140"/>
      <c r="F12" s="105"/>
    </row>
    <row r="13" spans="1:6" ht="37.5">
      <c r="A13" s="136" t="s">
        <v>193</v>
      </c>
      <c r="B13" s="139">
        <v>23</v>
      </c>
      <c r="C13" s="105"/>
      <c r="D13" s="140"/>
      <c r="E13" s="140"/>
      <c r="F13" s="105"/>
    </row>
    <row r="14" spans="1:6" ht="37.5">
      <c r="A14" s="136" t="s">
        <v>194</v>
      </c>
      <c r="B14" s="139">
        <v>24</v>
      </c>
      <c r="C14" s="105"/>
      <c r="D14" s="140"/>
      <c r="E14" s="140"/>
      <c r="F14" s="105"/>
    </row>
    <row r="15" spans="1:6" ht="37.5">
      <c r="A15" s="136" t="s">
        <v>195</v>
      </c>
      <c r="B15" s="139">
        <v>25</v>
      </c>
      <c r="C15" s="105"/>
      <c r="D15" s="140"/>
      <c r="E15" s="140"/>
      <c r="F15" s="105"/>
    </row>
    <row r="16" spans="1:6" ht="18.75" customHeight="1">
      <c r="A16" s="141" t="s">
        <v>196</v>
      </c>
      <c r="B16" s="141"/>
      <c r="C16" s="141"/>
      <c r="D16" s="140"/>
      <c r="E16" s="140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4"/>
  <sheetViews>
    <sheetView zoomScale="74" zoomScaleNormal="74" workbookViewId="0" topLeftCell="A1">
      <selection activeCell="A15" sqref="A15"/>
    </sheetView>
  </sheetViews>
  <sheetFormatPr defaultColWidth="8.796875" defaultRowHeight="14.25"/>
  <cols>
    <col min="1" max="1" width="5.19921875" style="3" customWidth="1"/>
    <col min="2" max="2" width="28.69921875" style="15" customWidth="1"/>
    <col min="3" max="3" width="19.3984375" style="115" customWidth="1"/>
    <col min="4" max="4" width="5.69921875" style="88" customWidth="1"/>
    <col min="5" max="5" width="11.69921875" style="115" customWidth="1"/>
    <col min="6" max="6" width="15" style="115" customWidth="1"/>
    <col min="7" max="7" width="6.796875" style="88" customWidth="1"/>
    <col min="8" max="8" width="7.69921875" style="88" customWidth="1"/>
    <col min="9" max="9" width="8.69921875" style="88" customWidth="1"/>
    <col min="10" max="10" width="8.69921875" style="142" customWidth="1"/>
    <col min="11" max="11" width="7.69921875" style="142" customWidth="1"/>
    <col min="12" max="12" width="10.19921875" style="142" customWidth="1"/>
    <col min="13" max="252" width="11.19921875" style="143" customWidth="1"/>
    <col min="253" max="16384" width="11.19921875" style="0" customWidth="1"/>
  </cols>
  <sheetData>
    <row r="1" spans="1:13" s="144" customFormat="1" ht="12.75" customHeight="1">
      <c r="A1" s="3"/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2" ht="15.75" customHeight="1">
      <c r="B2" s="145">
        <f>обложка!C8</f>
        <v>0</v>
      </c>
      <c r="C2" s="145"/>
      <c r="D2" s="3"/>
      <c r="E2" s="146"/>
      <c r="F2" s="146"/>
      <c r="G2" s="3"/>
      <c r="H2" s="3"/>
      <c r="I2" s="3"/>
      <c r="J2" s="3"/>
      <c r="K2" s="3"/>
      <c r="L2" s="3"/>
    </row>
    <row r="3" spans="1:255" s="151" customFormat="1" ht="82.5" customHeight="1">
      <c r="A3" s="108" t="s">
        <v>197</v>
      </c>
      <c r="B3" s="137" t="s">
        <v>198</v>
      </c>
      <c r="C3" s="137" t="s">
        <v>199</v>
      </c>
      <c r="D3" s="147" t="s">
        <v>200</v>
      </c>
      <c r="E3" s="137" t="s">
        <v>201</v>
      </c>
      <c r="F3" s="137" t="s">
        <v>202</v>
      </c>
      <c r="G3" s="148" t="s">
        <v>203</v>
      </c>
      <c r="H3" s="148" t="s">
        <v>204</v>
      </c>
      <c r="I3" s="149" t="s">
        <v>205</v>
      </c>
      <c r="J3" s="147" t="s">
        <v>206</v>
      </c>
      <c r="K3" s="150" t="s">
        <v>207</v>
      </c>
      <c r="L3" s="147" t="s">
        <v>208</v>
      </c>
      <c r="IS3" s="152"/>
      <c r="IT3" s="152"/>
      <c r="IU3" s="152"/>
    </row>
    <row r="4" spans="1:255" s="156" customFormat="1" ht="33" customHeight="1">
      <c r="A4" s="153">
        <v>1</v>
      </c>
      <c r="B4" s="154" t="s">
        <v>162</v>
      </c>
      <c r="C4" s="154" t="s">
        <v>209</v>
      </c>
      <c r="D4" s="154" t="s">
        <v>32</v>
      </c>
      <c r="E4" s="81" t="s">
        <v>163</v>
      </c>
      <c r="F4" s="81" t="s">
        <v>34</v>
      </c>
      <c r="G4" s="154">
        <v>10</v>
      </c>
      <c r="H4" s="154">
        <v>0</v>
      </c>
      <c r="I4" s="154">
        <v>0</v>
      </c>
      <c r="J4" s="154">
        <v>0</v>
      </c>
      <c r="K4" s="154">
        <v>0</v>
      </c>
      <c r="L4" s="155">
        <v>0</v>
      </c>
      <c r="IS4" s="157"/>
      <c r="IT4" s="157"/>
      <c r="IU4" s="157"/>
    </row>
    <row r="5" spans="1:255" s="156" customFormat="1" ht="15.75">
      <c r="A5" s="153">
        <v>2</v>
      </c>
      <c r="B5" s="154" t="s">
        <v>162</v>
      </c>
      <c r="C5" s="154" t="s">
        <v>210</v>
      </c>
      <c r="D5" s="154" t="s">
        <v>37</v>
      </c>
      <c r="E5" s="81" t="s">
        <v>163</v>
      </c>
      <c r="F5" s="81" t="s">
        <v>34</v>
      </c>
      <c r="G5" s="154">
        <v>5</v>
      </c>
      <c r="H5" s="154" t="s">
        <v>87</v>
      </c>
      <c r="I5" s="154" t="s">
        <v>87</v>
      </c>
      <c r="J5" s="154" t="s">
        <v>87</v>
      </c>
      <c r="K5" s="154" t="s">
        <v>87</v>
      </c>
      <c r="L5" s="155" t="s">
        <v>211</v>
      </c>
      <c r="IS5" s="157"/>
      <c r="IT5" s="157"/>
      <c r="IU5" s="157"/>
    </row>
    <row r="6" spans="1:255" s="156" customFormat="1" ht="15.75">
      <c r="A6" s="153">
        <v>3</v>
      </c>
      <c r="B6" s="154" t="s">
        <v>162</v>
      </c>
      <c r="C6" s="154">
        <v>18.17</v>
      </c>
      <c r="D6" s="154" t="s">
        <v>32</v>
      </c>
      <c r="E6" s="81" t="s">
        <v>163</v>
      </c>
      <c r="F6" s="81" t="s">
        <v>34</v>
      </c>
      <c r="G6" s="154">
        <v>2</v>
      </c>
      <c r="H6" s="154">
        <v>0</v>
      </c>
      <c r="I6" s="154">
        <v>0</v>
      </c>
      <c r="J6" s="154">
        <v>0</v>
      </c>
      <c r="K6" s="154">
        <v>0</v>
      </c>
      <c r="L6" s="155">
        <v>0</v>
      </c>
      <c r="IS6" s="157"/>
      <c r="IT6" s="157"/>
      <c r="IU6" s="157"/>
    </row>
    <row r="7" spans="1:255" s="156" customFormat="1" ht="15.75">
      <c r="A7" s="153">
        <v>4</v>
      </c>
      <c r="B7" s="154" t="s">
        <v>162</v>
      </c>
      <c r="C7" s="154" t="s">
        <v>212</v>
      </c>
      <c r="D7" s="154" t="s">
        <v>35</v>
      </c>
      <c r="E7" s="81" t="s">
        <v>163</v>
      </c>
      <c r="F7" s="81" t="s">
        <v>34</v>
      </c>
      <c r="G7" s="154">
        <v>3</v>
      </c>
      <c r="H7" s="154" t="s">
        <v>87</v>
      </c>
      <c r="I7" s="154" t="s">
        <v>87</v>
      </c>
      <c r="J7" s="154" t="s">
        <v>87</v>
      </c>
      <c r="K7" s="154" t="s">
        <v>87</v>
      </c>
      <c r="L7" s="155" t="s">
        <v>211</v>
      </c>
      <c r="IS7" s="157"/>
      <c r="IT7" s="157"/>
      <c r="IU7" s="157"/>
    </row>
    <row r="8" spans="1:255" s="156" customFormat="1" ht="15.75">
      <c r="A8" s="153">
        <v>5</v>
      </c>
      <c r="B8" s="154" t="s">
        <v>164</v>
      </c>
      <c r="C8" s="154">
        <v>19.16</v>
      </c>
      <c r="D8" s="154" t="s">
        <v>32</v>
      </c>
      <c r="E8" s="81" t="s">
        <v>163</v>
      </c>
      <c r="F8" s="81" t="s">
        <v>34</v>
      </c>
      <c r="G8" s="154">
        <v>2</v>
      </c>
      <c r="H8" s="154">
        <v>0</v>
      </c>
      <c r="I8" s="154">
        <v>0</v>
      </c>
      <c r="J8" s="154">
        <v>0</v>
      </c>
      <c r="K8" s="154">
        <v>0</v>
      </c>
      <c r="L8" s="155">
        <v>0</v>
      </c>
      <c r="IS8" s="157"/>
      <c r="IT8" s="157"/>
      <c r="IU8" s="157"/>
    </row>
    <row r="9" spans="1:255" s="156" customFormat="1" ht="15.75">
      <c r="A9" s="153">
        <v>6</v>
      </c>
      <c r="B9" s="154" t="s">
        <v>164</v>
      </c>
      <c r="C9" s="154" t="s">
        <v>213</v>
      </c>
      <c r="D9" s="154" t="s">
        <v>37</v>
      </c>
      <c r="E9" s="81" t="s">
        <v>163</v>
      </c>
      <c r="F9" s="81" t="s">
        <v>34</v>
      </c>
      <c r="G9" s="154">
        <v>6</v>
      </c>
      <c r="H9" s="154" t="s">
        <v>87</v>
      </c>
      <c r="I9" s="154" t="s">
        <v>87</v>
      </c>
      <c r="J9" s="154" t="s">
        <v>87</v>
      </c>
      <c r="K9" s="154" t="s">
        <v>87</v>
      </c>
      <c r="L9" s="155" t="s">
        <v>211</v>
      </c>
      <c r="IS9" s="157"/>
      <c r="IT9" s="157"/>
      <c r="IU9" s="157"/>
    </row>
    <row r="10" spans="1:255" s="156" customFormat="1" ht="34.5" customHeight="1">
      <c r="A10" s="153">
        <v>7</v>
      </c>
      <c r="B10" s="154" t="s">
        <v>165</v>
      </c>
      <c r="C10" s="154" t="s">
        <v>214</v>
      </c>
      <c r="D10" s="154" t="s">
        <v>32</v>
      </c>
      <c r="E10" s="81" t="s">
        <v>163</v>
      </c>
      <c r="F10" s="81" t="s">
        <v>34</v>
      </c>
      <c r="G10" s="154">
        <v>9</v>
      </c>
      <c r="H10" s="154">
        <v>0</v>
      </c>
      <c r="I10" s="154">
        <v>0</v>
      </c>
      <c r="J10" s="154">
        <v>0</v>
      </c>
      <c r="K10" s="154">
        <v>0</v>
      </c>
      <c r="L10" s="155">
        <v>0</v>
      </c>
      <c r="IS10" s="157"/>
      <c r="IT10" s="157"/>
      <c r="IU10" s="157"/>
    </row>
    <row r="11" spans="1:255" s="156" customFormat="1" ht="34.5" customHeight="1">
      <c r="A11" s="153">
        <v>8</v>
      </c>
      <c r="B11" s="154" t="s">
        <v>165</v>
      </c>
      <c r="C11" s="154">
        <v>2.4</v>
      </c>
      <c r="D11" s="154" t="s">
        <v>35</v>
      </c>
      <c r="E11" s="81" t="s">
        <v>163</v>
      </c>
      <c r="F11" s="81" t="s">
        <v>34</v>
      </c>
      <c r="G11" s="154">
        <v>2</v>
      </c>
      <c r="H11" s="154" t="s">
        <v>87</v>
      </c>
      <c r="I11" s="154" t="s">
        <v>87</v>
      </c>
      <c r="J11" s="154" t="s">
        <v>87</v>
      </c>
      <c r="K11" s="154" t="s">
        <v>87</v>
      </c>
      <c r="L11" s="155" t="s">
        <v>211</v>
      </c>
      <c r="IS11" s="157"/>
      <c r="IT11" s="157"/>
      <c r="IU11" s="157"/>
    </row>
    <row r="12" spans="1:255" s="156" customFormat="1" ht="15.75">
      <c r="A12" s="153">
        <v>9</v>
      </c>
      <c r="B12" s="154" t="s">
        <v>166</v>
      </c>
      <c r="C12" s="154">
        <v>32.9</v>
      </c>
      <c r="D12" s="154" t="s">
        <v>32</v>
      </c>
      <c r="E12" s="81" t="s">
        <v>163</v>
      </c>
      <c r="F12" s="81" t="s">
        <v>34</v>
      </c>
      <c r="G12" s="154">
        <v>2</v>
      </c>
      <c r="H12" s="154">
        <v>0</v>
      </c>
      <c r="I12" s="154">
        <v>0</v>
      </c>
      <c r="J12" s="154">
        <v>0</v>
      </c>
      <c r="K12" s="154">
        <v>0</v>
      </c>
      <c r="L12" s="155">
        <v>0</v>
      </c>
      <c r="IS12" s="157"/>
      <c r="IT12" s="157"/>
      <c r="IU12" s="157"/>
    </row>
    <row r="13" spans="1:255" s="156" customFormat="1" ht="15.75">
      <c r="A13" s="153">
        <v>10</v>
      </c>
      <c r="B13" s="154" t="s">
        <v>166</v>
      </c>
      <c r="C13" s="154">
        <v>9</v>
      </c>
      <c r="D13" s="154" t="s">
        <v>37</v>
      </c>
      <c r="E13" s="81" t="s">
        <v>163</v>
      </c>
      <c r="F13" s="81" t="s">
        <v>34</v>
      </c>
      <c r="G13" s="154">
        <v>1</v>
      </c>
      <c r="H13" s="154" t="s">
        <v>87</v>
      </c>
      <c r="I13" s="154" t="s">
        <v>87</v>
      </c>
      <c r="J13" s="154" t="s">
        <v>87</v>
      </c>
      <c r="K13" s="154" t="s">
        <v>87</v>
      </c>
      <c r="L13" s="155" t="s">
        <v>211</v>
      </c>
      <c r="IS13" s="157"/>
      <c r="IT13" s="157"/>
      <c r="IU13" s="157"/>
    </row>
    <row r="14" spans="1:255" s="156" customFormat="1" ht="26.25">
      <c r="A14" s="153">
        <v>11</v>
      </c>
      <c r="B14" s="154" t="s">
        <v>167</v>
      </c>
      <c r="C14" s="154" t="s">
        <v>215</v>
      </c>
      <c r="D14" s="154" t="s">
        <v>32</v>
      </c>
      <c r="E14" s="81" t="s">
        <v>163</v>
      </c>
      <c r="F14" s="81" t="s">
        <v>34</v>
      </c>
      <c r="G14" s="154">
        <v>8</v>
      </c>
      <c r="H14" s="154">
        <v>0</v>
      </c>
      <c r="I14" s="154">
        <v>0</v>
      </c>
      <c r="J14" s="154">
        <v>0</v>
      </c>
      <c r="K14" s="154">
        <v>0</v>
      </c>
      <c r="L14" s="155">
        <v>0</v>
      </c>
      <c r="IS14" s="157"/>
      <c r="IT14" s="157"/>
      <c r="IU14" s="157"/>
    </row>
    <row r="15" spans="1:255" s="156" customFormat="1" ht="26.25">
      <c r="A15" s="153">
        <v>12</v>
      </c>
      <c r="B15" s="154" t="s">
        <v>167</v>
      </c>
      <c r="C15" s="154">
        <v>3</v>
      </c>
      <c r="D15" s="154" t="s">
        <v>35</v>
      </c>
      <c r="E15" s="81" t="s">
        <v>163</v>
      </c>
      <c r="F15" s="81" t="s">
        <v>34</v>
      </c>
      <c r="G15" s="154">
        <v>1</v>
      </c>
      <c r="H15" s="154" t="s">
        <v>87</v>
      </c>
      <c r="I15" s="154" t="s">
        <v>87</v>
      </c>
      <c r="J15" s="154" t="s">
        <v>87</v>
      </c>
      <c r="K15" s="154" t="s">
        <v>87</v>
      </c>
      <c r="L15" s="155" t="s">
        <v>211</v>
      </c>
      <c r="IS15" s="157"/>
      <c r="IT15" s="157"/>
      <c r="IU15" s="157"/>
    </row>
    <row r="16" spans="1:255" s="156" customFormat="1" ht="33" customHeight="1">
      <c r="A16" s="153">
        <v>14</v>
      </c>
      <c r="B16" s="154" t="s">
        <v>168</v>
      </c>
      <c r="C16" s="154" t="s">
        <v>216</v>
      </c>
      <c r="D16" s="154" t="s">
        <v>32</v>
      </c>
      <c r="E16" s="158" t="s">
        <v>169</v>
      </c>
      <c r="F16" s="158" t="s">
        <v>217</v>
      </c>
      <c r="G16" s="154">
        <v>16</v>
      </c>
      <c r="H16" s="154">
        <v>0</v>
      </c>
      <c r="I16" s="154">
        <v>0</v>
      </c>
      <c r="J16" s="154">
        <v>0</v>
      </c>
      <c r="K16" s="154">
        <v>0</v>
      </c>
      <c r="L16" s="155">
        <v>0</v>
      </c>
      <c r="IS16" s="157"/>
      <c r="IT16" s="157"/>
      <c r="IU16" s="157"/>
    </row>
    <row r="17" spans="1:255" s="156" customFormat="1" ht="24.75" customHeight="1">
      <c r="A17" s="153">
        <v>15</v>
      </c>
      <c r="B17" s="154" t="s">
        <v>170</v>
      </c>
      <c r="C17" s="154" t="s">
        <v>218</v>
      </c>
      <c r="D17" s="154" t="s">
        <v>32</v>
      </c>
      <c r="E17" s="158" t="s">
        <v>169</v>
      </c>
      <c r="F17" s="158" t="s">
        <v>31</v>
      </c>
      <c r="G17" s="154">
        <v>5</v>
      </c>
      <c r="H17" s="154">
        <v>0</v>
      </c>
      <c r="I17" s="154">
        <v>0</v>
      </c>
      <c r="J17" s="154">
        <v>0</v>
      </c>
      <c r="K17" s="154">
        <v>0</v>
      </c>
      <c r="L17" s="155">
        <v>0</v>
      </c>
      <c r="IS17" s="157"/>
      <c r="IT17" s="157"/>
      <c r="IU17" s="157"/>
    </row>
    <row r="18" spans="1:12" ht="15.75" customHeight="1">
      <c r="A18" s="159" t="s">
        <v>219</v>
      </c>
      <c r="B18" s="159"/>
      <c r="C18" s="159"/>
      <c r="D18" s="159"/>
      <c r="E18" s="159" t="s">
        <v>32</v>
      </c>
      <c r="F18" s="159" t="s">
        <v>34</v>
      </c>
      <c r="G18" s="160">
        <f>G4+G6+G8+G10+G12+G14</f>
        <v>33</v>
      </c>
      <c r="H18" s="3"/>
      <c r="I18" s="3"/>
      <c r="J18" s="3"/>
      <c r="K18" s="3"/>
      <c r="L18" s="161"/>
    </row>
    <row r="19" spans="1:12" ht="15.75" customHeight="1">
      <c r="A19" s="159" t="s">
        <v>36</v>
      </c>
      <c r="B19" s="159"/>
      <c r="C19" s="159"/>
      <c r="D19" s="159"/>
      <c r="E19" s="159" t="s">
        <v>37</v>
      </c>
      <c r="F19" s="159" t="s">
        <v>34</v>
      </c>
      <c r="G19" s="160">
        <f>G5+G9+G13</f>
        <v>12</v>
      </c>
      <c r="H19" s="3"/>
      <c r="I19" s="3"/>
      <c r="J19" s="3"/>
      <c r="K19" s="3"/>
      <c r="L19" s="161"/>
    </row>
    <row r="20" spans="1:12" ht="15.75" customHeight="1">
      <c r="A20" s="159" t="s">
        <v>220</v>
      </c>
      <c r="B20" s="159"/>
      <c r="C20" s="159"/>
      <c r="D20" s="159"/>
      <c r="E20" s="159" t="s">
        <v>32</v>
      </c>
      <c r="F20" s="159" t="s">
        <v>217</v>
      </c>
      <c r="G20" s="160">
        <f>G16</f>
        <v>16</v>
      </c>
      <c r="H20" s="3"/>
      <c r="I20" s="3"/>
      <c r="J20" s="3"/>
      <c r="K20" s="3"/>
      <c r="L20" s="162"/>
    </row>
    <row r="21" spans="1:12" ht="15.75" customHeight="1">
      <c r="A21" s="159" t="s">
        <v>221</v>
      </c>
      <c r="B21" s="159"/>
      <c r="C21" s="159"/>
      <c r="D21" s="159"/>
      <c r="E21" s="159" t="s">
        <v>35</v>
      </c>
      <c r="F21" s="159" t="s">
        <v>34</v>
      </c>
      <c r="G21" s="160">
        <v>6</v>
      </c>
      <c r="H21" s="3"/>
      <c r="I21" s="3"/>
      <c r="J21" s="3"/>
      <c r="K21" s="3"/>
      <c r="L21" s="162"/>
    </row>
    <row r="22" spans="1:12" ht="15.75" customHeight="1">
      <c r="A22" s="159" t="s">
        <v>222</v>
      </c>
      <c r="B22" s="159"/>
      <c r="C22" s="159"/>
      <c r="D22" s="159"/>
      <c r="E22" s="159" t="s">
        <v>32</v>
      </c>
      <c r="F22" s="159" t="s">
        <v>31</v>
      </c>
      <c r="G22" s="160">
        <v>21</v>
      </c>
      <c r="H22" s="3"/>
      <c r="I22" s="3"/>
      <c r="J22" s="3"/>
      <c r="K22" s="3"/>
      <c r="L22" s="162"/>
    </row>
    <row r="23" spans="1:12" ht="15.75" customHeight="1">
      <c r="A23" s="163" t="s">
        <v>223</v>
      </c>
      <c r="B23" s="163"/>
      <c r="C23" s="163"/>
      <c r="D23" s="163"/>
      <c r="E23" s="163"/>
      <c r="F23" s="163"/>
      <c r="G23" s="163"/>
      <c r="H23" s="164">
        <v>0</v>
      </c>
      <c r="I23" s="162"/>
      <c r="J23" s="162"/>
      <c r="K23" s="162"/>
      <c r="L23" s="3"/>
    </row>
    <row r="24" spans="1:11" ht="15.75" customHeight="1">
      <c r="A24" s="165" t="s">
        <v>224</v>
      </c>
      <c r="B24" s="165"/>
      <c r="C24" s="165"/>
      <c r="D24" s="165"/>
      <c r="E24" s="165"/>
      <c r="F24" s="165"/>
      <c r="G24" s="165"/>
      <c r="H24" s="165"/>
      <c r="I24" s="166">
        <v>0</v>
      </c>
      <c r="J24" s="167"/>
      <c r="K24" s="167"/>
    </row>
    <row r="25" spans="1:11" ht="15.75" customHeight="1">
      <c r="A25" s="168" t="s">
        <v>225</v>
      </c>
      <c r="B25" s="168"/>
      <c r="C25" s="168"/>
      <c r="D25" s="168"/>
      <c r="E25" s="168"/>
      <c r="F25" s="168"/>
      <c r="G25" s="168"/>
      <c r="H25" s="168"/>
      <c r="I25" s="168"/>
      <c r="J25" s="169">
        <v>0</v>
      </c>
      <c r="K25" s="170"/>
    </row>
    <row r="26" spans="1:11" ht="15.75" customHeight="1">
      <c r="A26" s="165" t="s">
        <v>226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71">
        <v>0</v>
      </c>
    </row>
    <row r="27" spans="1:12" ht="15.75" customHeight="1">
      <c r="A27" s="165" t="s">
        <v>227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72">
        <v>0</v>
      </c>
    </row>
    <row r="28" spans="1:12" s="143" customFormat="1" ht="15.75" customHeight="1">
      <c r="A28" s="173"/>
      <c r="B28" s="174" t="s">
        <v>228</v>
      </c>
      <c r="C28" s="173"/>
      <c r="D28" s="173"/>
      <c r="E28" s="173"/>
      <c r="F28" s="173"/>
      <c r="G28" s="175"/>
      <c r="H28" s="175"/>
      <c r="I28" s="176"/>
      <c r="J28" s="176"/>
      <c r="K28" s="176"/>
      <c r="L28" s="88"/>
    </row>
    <row r="29" ht="15.75" customHeight="1"/>
    <row r="30" spans="1:8" ht="20.25" customHeight="1">
      <c r="A30" s="12" t="s">
        <v>14</v>
      </c>
      <c r="B30" s="12"/>
      <c r="C30" s="177"/>
      <c r="D30" s="3"/>
      <c r="E30" s="146"/>
      <c r="F30" s="146"/>
      <c r="G30" s="3"/>
      <c r="H30" s="3"/>
    </row>
    <row r="31" spans="1:12" ht="22.5" customHeight="1">
      <c r="A31" s="12" t="s">
        <v>171</v>
      </c>
      <c r="B31" s="12"/>
      <c r="C31" s="12"/>
      <c r="D31" s="3"/>
      <c r="E31" s="146"/>
      <c r="F31" s="146"/>
      <c r="G31" s="178"/>
      <c r="H31" s="12"/>
      <c r="I31" s="12" t="s">
        <v>229</v>
      </c>
      <c r="J31" s="12"/>
      <c r="K31" s="12"/>
      <c r="L31" s="12"/>
    </row>
    <row r="32" spans="2:8" ht="15.75">
      <c r="B32" s="177"/>
      <c r="C32" s="177"/>
      <c r="D32" s="3"/>
      <c r="E32" s="146"/>
      <c r="F32" s="146"/>
      <c r="G32" s="3"/>
      <c r="H32" s="3"/>
    </row>
    <row r="33" spans="1:8" ht="21" customHeight="1">
      <c r="A33" s="179" t="s">
        <v>17</v>
      </c>
      <c r="B33" s="179"/>
      <c r="C33" s="3"/>
      <c r="D33" s="146"/>
      <c r="E33" s="180"/>
      <c r="F33" s="181"/>
      <c r="G33" s="3"/>
      <c r="H33" s="3"/>
    </row>
    <row r="34" spans="1:12" s="143" customFormat="1" ht="23.25" customHeight="1">
      <c r="A34" s="179" t="s">
        <v>173</v>
      </c>
      <c r="B34" s="179"/>
      <c r="C34" s="3"/>
      <c r="D34" s="131"/>
      <c r="E34" s="131"/>
      <c r="F34" s="131"/>
      <c r="G34" s="178"/>
      <c r="H34" s="12"/>
      <c r="I34" s="12" t="s">
        <v>230</v>
      </c>
      <c r="J34" s="12"/>
      <c r="K34" s="12"/>
      <c r="L34" s="12"/>
    </row>
    <row r="37" ht="15.75" customHeight="1"/>
  </sheetData>
  <sheetProtection selectLockedCells="1" selectUnlockedCells="1"/>
  <autoFilter ref="A3:L28"/>
  <mergeCells count="19">
    <mergeCell ref="B1:M1"/>
    <mergeCell ref="B2:C2"/>
    <mergeCell ref="A18:D18"/>
    <mergeCell ref="A19:D19"/>
    <mergeCell ref="A20:D20"/>
    <mergeCell ref="A21:D21"/>
    <mergeCell ref="A22:D22"/>
    <mergeCell ref="A23:G23"/>
    <mergeCell ref="A24:H24"/>
    <mergeCell ref="A25:I25"/>
    <mergeCell ref="A26:J26"/>
    <mergeCell ref="A27:K27"/>
    <mergeCell ref="A30:B30"/>
    <mergeCell ref="A31:C31"/>
    <mergeCell ref="I31:K31"/>
    <mergeCell ref="A33:B33"/>
    <mergeCell ref="A34:B34"/>
    <mergeCell ref="D34:F34"/>
    <mergeCell ref="I34:K34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zoomScale="74" zoomScaleNormal="74" workbookViewId="0" topLeftCell="A1">
      <selection activeCell="H5" sqref="H5"/>
    </sheetView>
  </sheetViews>
  <sheetFormatPr defaultColWidth="8.796875" defaultRowHeight="14.25"/>
  <cols>
    <col min="1" max="1" width="1.1015625" style="0" customWidth="1"/>
    <col min="2" max="2" width="10.3984375" style="0" customWidth="1"/>
    <col min="3" max="3" width="15.3984375" style="0" customWidth="1"/>
    <col min="4" max="16384" width="10.3984375" style="0" customWidth="1"/>
  </cols>
  <sheetData>
    <row r="1" ht="15.75"/>
    <row r="2" spans="1:11" ht="15.75">
      <c r="A2" s="182" t="s">
        <v>231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7" ht="18">
      <c r="A3" s="183">
        <f>обложка!C8</f>
        <v>0</v>
      </c>
      <c r="B3" s="183"/>
      <c r="C3" s="183"/>
      <c r="D3" s="184"/>
      <c r="E3" s="116"/>
      <c r="F3" s="116"/>
      <c r="G3" s="116"/>
    </row>
    <row r="4" spans="1:10" ht="18">
      <c r="A4" s="184"/>
      <c r="B4" s="184"/>
      <c r="C4" s="184"/>
      <c r="D4" s="184"/>
      <c r="E4" s="185">
        <f>'График ревизий'!E6</f>
        <v>0</v>
      </c>
      <c r="F4" s="185"/>
      <c r="G4" s="185"/>
      <c r="H4" s="185">
        <f>'График ревизий'!F6</f>
        <v>0</v>
      </c>
      <c r="I4" s="185"/>
      <c r="J4" s="185"/>
    </row>
    <row r="5" spans="1:10" ht="74.25">
      <c r="A5" s="186"/>
      <c r="B5" s="187" t="s">
        <v>198</v>
      </c>
      <c r="C5" s="187" t="s">
        <v>232</v>
      </c>
      <c r="D5" s="187" t="s">
        <v>233</v>
      </c>
      <c r="E5" s="188" t="s">
        <v>234</v>
      </c>
      <c r="F5" s="188" t="s">
        <v>235</v>
      </c>
      <c r="G5" s="189" t="s">
        <v>236</v>
      </c>
      <c r="H5" s="188" t="s">
        <v>234</v>
      </c>
      <c r="I5" s="188" t="s">
        <v>235</v>
      </c>
      <c r="J5" s="189" t="s">
        <v>236</v>
      </c>
    </row>
    <row r="6" spans="2:10" ht="38.25">
      <c r="B6" s="154" t="s">
        <v>162</v>
      </c>
      <c r="C6" s="190" t="s">
        <v>212</v>
      </c>
      <c r="D6" s="191">
        <v>3</v>
      </c>
      <c r="E6" s="192" t="s">
        <v>87</v>
      </c>
      <c r="F6" s="192">
        <v>0</v>
      </c>
      <c r="G6" s="193" t="s">
        <v>237</v>
      </c>
      <c r="H6" s="192" t="s">
        <v>87</v>
      </c>
      <c r="I6" s="192">
        <v>0</v>
      </c>
      <c r="J6" s="193" t="s">
        <v>237</v>
      </c>
    </row>
    <row r="7" spans="2:10" ht="62.25">
      <c r="B7" s="154" t="s">
        <v>165</v>
      </c>
      <c r="C7" s="190">
        <v>2.4</v>
      </c>
      <c r="D7" s="191">
        <v>2</v>
      </c>
      <c r="E7" s="192" t="s">
        <v>87</v>
      </c>
      <c r="F7" s="192">
        <v>0</v>
      </c>
      <c r="G7" s="193" t="s">
        <v>237</v>
      </c>
      <c r="H7" s="192" t="s">
        <v>87</v>
      </c>
      <c r="I7" s="192">
        <v>0</v>
      </c>
      <c r="J7" s="193" t="s">
        <v>237</v>
      </c>
    </row>
    <row r="8" spans="2:10" ht="62.25">
      <c r="B8" s="154" t="s">
        <v>167</v>
      </c>
      <c r="C8" s="190">
        <v>3</v>
      </c>
      <c r="D8" s="191">
        <v>1</v>
      </c>
      <c r="E8" s="192" t="s">
        <v>87</v>
      </c>
      <c r="F8" s="192">
        <v>0</v>
      </c>
      <c r="G8" s="193" t="s">
        <v>237</v>
      </c>
      <c r="H8" s="192" t="s">
        <v>87</v>
      </c>
      <c r="I8" s="192">
        <v>0</v>
      </c>
      <c r="J8" s="193" t="s">
        <v>237</v>
      </c>
    </row>
    <row r="9" spans="2:4" ht="15.75">
      <c r="B9" t="s">
        <v>238</v>
      </c>
      <c r="D9" s="194">
        <f>D6+D7+D8</f>
        <v>6</v>
      </c>
    </row>
    <row r="10" ht="15.75"/>
    <row r="11" spans="1:11" ht="27.75" customHeight="1">
      <c r="A11" s="195" t="s">
        <v>239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9" ht="15.75">
      <c r="A12" s="8" t="s">
        <v>14</v>
      </c>
      <c r="B12" s="10"/>
      <c r="C12" s="116"/>
      <c r="D12" s="116"/>
      <c r="E12" s="116"/>
      <c r="F12" s="116"/>
      <c r="G12" s="116"/>
      <c r="H12" s="116"/>
      <c r="I12" s="116"/>
    </row>
    <row r="13" spans="1:9" ht="15.75" customHeight="1">
      <c r="A13" s="133" t="s">
        <v>240</v>
      </c>
      <c r="B13" s="133"/>
      <c r="C13" s="133"/>
      <c r="D13" s="133"/>
      <c r="E13" s="133"/>
      <c r="F13" s="133"/>
      <c r="G13" s="133"/>
      <c r="H13" s="133"/>
      <c r="I13" s="133"/>
    </row>
    <row r="14" spans="3:11" ht="15.75">
      <c r="C14" s="116"/>
      <c r="D14" s="116"/>
      <c r="E14" s="116"/>
      <c r="F14" s="116"/>
      <c r="G14" s="2" t="s">
        <v>241</v>
      </c>
      <c r="H14" s="2"/>
      <c r="I14" s="2"/>
      <c r="J14" s="2"/>
      <c r="K14" s="2"/>
    </row>
    <row r="15" ht="15.75"/>
    <row r="16" spans="2:13" ht="15.75">
      <c r="B16" s="179" t="s">
        <v>17</v>
      </c>
      <c r="C16" s="179"/>
      <c r="G16" s="110"/>
      <c r="H16" s="196"/>
      <c r="I16" s="2"/>
      <c r="J16" s="2"/>
      <c r="K16" s="2"/>
      <c r="L16" s="2"/>
      <c r="M16" s="2"/>
    </row>
    <row r="17" spans="2:13" ht="15.75">
      <c r="B17" s="179" t="s">
        <v>173</v>
      </c>
      <c r="C17" s="179"/>
      <c r="E17" s="197"/>
      <c r="F17" s="197"/>
      <c r="G17" s="197"/>
      <c r="H17" s="112"/>
      <c r="I17" s="100" t="s">
        <v>242</v>
      </c>
      <c r="J17" s="100"/>
      <c r="K17" s="100"/>
      <c r="L17" s="100"/>
      <c r="M17" s="100"/>
    </row>
    <row r="18" ht="15.75"/>
    <row r="19" ht="15.75"/>
  </sheetData>
  <sheetProtection selectLockedCells="1" selectUnlockedCells="1"/>
  <mergeCells count="10">
    <mergeCell ref="A2:K2"/>
    <mergeCell ref="A3:C3"/>
    <mergeCell ref="E4:G4"/>
    <mergeCell ref="H4:J4"/>
    <mergeCell ref="A11:K11"/>
    <mergeCell ref="A13:I13"/>
    <mergeCell ref="G14:K14"/>
    <mergeCell ref="B16:C16"/>
    <mergeCell ref="B17:C17"/>
    <mergeCell ref="I17:M17"/>
  </mergeCells>
  <printOptions/>
  <pageMargins left="0.7875" right="0.7875" top="1.0527777777777778" bottom="1.0527777777777778" header="0.7875" footer="0.7875"/>
  <pageSetup horizontalDpi="300" verticalDpi="300" orientation="landscape" paperSize="9" scale="8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2023-05-26T08:30:10Z</cp:lastPrinted>
  <dcterms:created xsi:type="dcterms:W3CDTF">2022-01-27T05:47:12Z</dcterms:created>
  <dcterms:modified xsi:type="dcterms:W3CDTF">2023-05-29T05:08:27Z</dcterms:modified>
  <cp:category/>
  <cp:version/>
  <cp:contentType/>
  <cp:contentStatus/>
  <cp:revision>62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