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лист'!$A$1:$L$47</definedName>
    <definedName name="_xlnm._FilterDatabase" localSheetId="7" hidden="1">'контрол лист'!$A$3:$L$37</definedName>
    <definedName name="Excel_BuiltIn_Print_Area" localSheetId="7">'контрол лист'!$A$1:$L$47</definedName>
    <definedName name="Excel_BuiltIn__FilterDatabase" localSheetId="7">'контрол лист'!$A$3:$L$35</definedName>
  </definedNames>
  <calcPr fullCalcOnLoad="1"/>
</workbook>
</file>

<file path=xl/sharedStrings.xml><?xml version="1.0" encoding="utf-8"?>
<sst xmlns="http://schemas.openxmlformats.org/spreadsheetml/2006/main" count="480" uniqueCount="229">
  <si>
    <t>Отчет по ПЕСТ контролю</t>
  </si>
  <si>
    <t>Договор № 385/1</t>
  </si>
  <si>
    <t>«05» апреля 2022 г.</t>
  </si>
  <si>
    <t>01.12.2023-31.12.2023</t>
  </si>
  <si>
    <t>Исполнитель:</t>
  </si>
  <si>
    <t>ООО «Альфадез»</t>
  </si>
  <si>
    <t>Заказчик:</t>
  </si>
  <si>
    <t>ООО «Возрождение» Кондитерский цех№2 1эт</t>
  </si>
  <si>
    <t xml:space="preserve">Адрес: </t>
  </si>
  <si>
    <t>Пенза  Заречный, ул. Индустриальная стр 35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</si>
  <si>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</si>
  <si>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</si>
  <si>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</si>
  <si>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</si>
  <si>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</si>
  <si>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>Специалист по Пест контролю  ООО «Альфадез»</t>
  </si>
  <si>
    <t xml:space="preserve">              ________/_______Козарезов М.Г</t>
  </si>
  <si>
    <t>Согласовано:</t>
  </si>
  <si>
    <t>Представитель Заказчика</t>
  </si>
  <si>
    <t xml:space="preserve">                                 _________/_______________</t>
  </si>
  <si>
    <t xml:space="preserve">Исполнитель, в лице дезинфектора Козарезова М.Г.  с одной стороны и ООО «Возрождение»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</si>
  <si>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</si>
  <si>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</si>
  <si>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</si>
  <si>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</si>
  <si>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</si>
  <si>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</si>
  <si>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</si>
  <si>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Замена ферромонных ловушек</t>
  </si>
  <si>
    <t>Контрольно истребительные устройства</t>
  </si>
  <si>
    <t>Итого средств учета летающих насекомых</t>
  </si>
  <si>
    <t>3 контур защиты</t>
  </si>
  <si>
    <t>ИЛ</t>
  </si>
  <si>
    <t>Итого средств учета грызунов по периметру территории</t>
  </si>
  <si>
    <t>1 конур защиты</t>
  </si>
  <si>
    <t>КИУ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</si>
  <si>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</si>
  <si>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</si>
  <si>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</si>
  <si>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</si>
  <si>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</si>
  <si>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</si>
  <si>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</si>
  <si>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</si>
  <si>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</si>
  <si>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</si>
  <si>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</si>
  <si>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 xml:space="preserve">СУВ: КИУ-контрольно истребительные устройства от грызунов ИМ-инсектицидные мониторы от ползающих насекомых   ФЛ- ферромонные ловушки от вредителей запасов ИЛ- инсекцецидные лампы
</t>
  </si>
  <si>
    <t xml:space="preserve">Специалист по Пест контролю  ООО «Альфадез» </t>
  </si>
  <si>
    <t xml:space="preserve"> ______________ ________/Козарезов М.Г.</t>
  </si>
  <si>
    <t xml:space="preserve">                            ________________/_______________</t>
  </si>
  <si>
    <t xml:space="preserve"> ОЦЕНКА ЭФФЕКТИВНОСТИ ПРОВЕДЕНИЯ РАБОТ ПО ПЕСТ КОНТРОЛЮ </t>
  </si>
  <si>
    <t>01.01.2022 — 31.01.2022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</si>
  <si>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</si>
  <si>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</si>
  <si>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</si>
  <si>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</si>
  <si>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</si>
  <si>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КИУ, ИМ,ИЛ,ФЛ шт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</si>
  <si>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</si>
  <si>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</si>
  <si>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</si>
  <si>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</si>
  <si>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</si>
  <si>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</si>
  <si>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</si>
  <si>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 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</si>
  <si>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</si>
  <si>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</si>
  <si>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</si>
  <si>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</si>
  <si>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</si>
  <si>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Контроль наличия насекомых на клеевых ловушках. Осмотр и замена ферромонных ловушек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</si>
  <si>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</si>
  <si>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</si>
  <si>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</si>
  <si>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</si>
  <si>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2.2.3.</t>
  </si>
  <si>
    <t>Итого средств учета грызунов на территории</t>
  </si>
  <si>
    <t>1 контур защиты</t>
  </si>
  <si>
    <t>2.2.4.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</si>
  <si>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</si>
  <si>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</si>
  <si>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</si>
  <si>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</si>
  <si>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</si>
  <si>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</si>
  <si>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t>3.2</t>
  </si>
  <si>
    <t>Инсектицидно-родентицидные</t>
  </si>
  <si>
    <r>
      <rPr>
        <sz val="9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АЛТ клей (Полибутилен 80,8%, полиизобутилен 9,6%) РОСС  RU Д-RU.PA02.B.02791/21</t>
    </r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</si>
  <si>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</si>
  <si>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</si>
  <si>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</si>
  <si>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</si>
  <si>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</si>
  <si>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</si>
  <si>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</si>
  <si>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</si>
  <si>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</si>
  <si>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</si>
  <si>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</si>
  <si>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</si>
  <si>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</si>
  <si>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>___________________/Козарезов М.Г.</t>
  </si>
  <si>
    <t>__________________/__________________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</si>
  <si>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</si>
  <si>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</si>
  <si>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</si>
  <si>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</si>
  <si>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</si>
  <si>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</si>
  <si>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</si>
  <si>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</si>
  <si>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</si>
  <si>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</si>
  <si>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</si>
  <si>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</si>
  <si>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</si>
  <si>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</si>
  <si>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</si>
  <si>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</si>
  <si>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</si>
  <si>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</si>
  <si>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</si>
  <si>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</si>
  <si>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</si>
  <si>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</si>
  <si>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</si>
  <si>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</si>
  <si>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</si>
  <si>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</si>
  <si>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</si>
  <si>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</si>
  <si>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</si>
  <si>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</si>
  <si>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</si>
  <si>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</si>
  <si>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</si>
  <si>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</si>
  <si>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</si>
  <si>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</si>
  <si>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</si>
  <si>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</si>
  <si>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</si>
  <si>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</si>
  <si>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</si>
  <si>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Электрощитовая</t>
  </si>
  <si>
    <t>Пищевые</t>
  </si>
  <si>
    <t>Моечная</t>
  </si>
  <si>
    <t>Производственное помещение №1</t>
  </si>
  <si>
    <t>Коридор перед производственным помещением №1</t>
  </si>
  <si>
    <t>Склад готовой продукции</t>
  </si>
  <si>
    <t>Помещение для мусора</t>
  </si>
  <si>
    <t>ИМ</t>
  </si>
  <si>
    <t>ФЛ</t>
  </si>
  <si>
    <t>Производственное помещение №2</t>
  </si>
  <si>
    <t>Коридор перед производственным помещением №2</t>
  </si>
  <si>
    <t>Склад сырья</t>
  </si>
  <si>
    <t>Коридор перед складом сырья</t>
  </si>
  <si>
    <t>Периметр здания кондитерского цеха №2</t>
  </si>
  <si>
    <t>Не пищевые</t>
  </si>
  <si>
    <t>Периметр территории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</si>
  <si>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</si>
  <si>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</si>
  <si>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</si>
  <si>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</si>
  <si>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</si>
  <si>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</si>
  <si>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</si>
  <si>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</si>
  <si>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</si>
  <si>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</si>
  <si>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</si>
  <si>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</si>
  <si>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</si>
  <si>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</si>
  <si>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</si>
  <si>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</si>
  <si>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</si>
  <si>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</si>
  <si>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</si>
  <si>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</si>
  <si>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</si>
  <si>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</si>
  <si>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</si>
  <si>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</si>
  <si>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</si>
  <si>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</si>
  <si>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</si>
  <si>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</si>
  <si>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</si>
  <si>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</si>
  <si>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</si>
  <si>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</si>
  <si>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</si>
  <si>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</si>
  <si>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</si>
  <si>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пищевые</t>
  </si>
  <si>
    <t>6,7,20,19,18,17,16,15,14,12,11,10</t>
  </si>
  <si>
    <t>мониторинг</t>
  </si>
  <si>
    <t>замена клеевой пластины</t>
  </si>
  <si>
    <t>1-5</t>
  </si>
  <si>
    <t>8,9,22,25,24,34,23</t>
  </si>
  <si>
    <t>28,27,29,30,32</t>
  </si>
  <si>
    <t>4,5,3</t>
  </si>
  <si>
    <t>Коридор</t>
  </si>
  <si>
    <t>1-20</t>
  </si>
  <si>
    <t>не пищевые</t>
  </si>
  <si>
    <t>2 контур защиты</t>
  </si>
  <si>
    <t>Итого средств учета грызунов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</si>
  <si>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</si>
  <si>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</si>
  <si>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</si>
  <si>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</si>
  <si>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</si>
  <si>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</si>
  <si>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</si>
  <si>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</si>
  <si>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__________/Козарезов М.Г.</t>
  </si>
  <si>
    <t>__________/____________</t>
  </si>
  <si>
    <t>КОНТРОЛЬНЫЙ ЛИСТ ПРОВЕРКИ ИНСЕКТИЦИДНЫХ ЛАМП ПО ЛЕТАЮЩИМ СИНАНТРОПНЫМ ЧЛЕНИСТОНОГИМ</t>
  </si>
  <si>
    <t>№
П/П</t>
  </si>
  <si>
    <t>№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</si>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</sst>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53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.5"/>
      <color indexed="8"/>
      <name val="Arial Cyr"/>
      <family val="2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0.5"/>
      <color indexed="63"/>
      <name val="Arial Cyr"/>
      <family val="2"/>
    </font>
    <font>
      <b/>
      <sz val="11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3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89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6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7" fontId="16" fillId="0" borderId="0" xfId="0" applyNumberFormat="1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0" xfId="0" applyFont="1" applyBorder="1" applyAlignment="1">
      <alignment horizontal="left" vertical="center" wrapText="1"/>
    </xf>
    <xf numFmtId="164" fontId="23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15" fillId="0" borderId="0" xfId="0" applyFont="1" applyBorder="1" applyAlignment="1">
      <alignment horizontal="center" vertical="center" wrapText="1"/>
    </xf>
    <xf numFmtId="164" fontId="24" fillId="0" borderId="0" xfId="0" applyFont="1" applyAlignment="1">
      <alignment horizontal="left" vertical="center" wrapText="1"/>
    </xf>
    <xf numFmtId="164" fontId="24" fillId="0" borderId="0" xfId="0" applyFont="1" applyAlignment="1">
      <alignment horizontal="center" vertical="center" wrapText="1"/>
    </xf>
    <xf numFmtId="164" fontId="25" fillId="0" borderId="0" xfId="0" applyFont="1" applyFill="1" applyAlignment="1">
      <alignment vertical="center"/>
    </xf>
    <xf numFmtId="164" fontId="26" fillId="0" borderId="0" xfId="37" applyFont="1" applyFill="1" applyBorder="1" applyAlignment="1">
      <alignment horizontal="center" vertical="center" wrapText="1"/>
      <protection/>
    </xf>
    <xf numFmtId="167" fontId="25" fillId="0" borderId="0" xfId="37" applyNumberFormat="1" applyFont="1" applyFill="1" applyBorder="1" applyAlignment="1">
      <alignment vertical="center" wrapText="1"/>
      <protection/>
    </xf>
    <xf numFmtId="164" fontId="25" fillId="0" borderId="8" xfId="37" applyNumberFormat="1" applyFont="1" applyFill="1" applyBorder="1" applyAlignment="1">
      <alignment horizontal="center" vertical="center" wrapText="1"/>
      <protection/>
    </xf>
    <xf numFmtId="167" fontId="25" fillId="0" borderId="0" xfId="37" applyNumberFormat="1" applyFont="1" applyFill="1" applyBorder="1" applyAlignment="1">
      <alignment horizontal="center" vertical="center" wrapText="1"/>
      <protection/>
    </xf>
    <xf numFmtId="164" fontId="26" fillId="0" borderId="0" xfId="0" applyFont="1" applyFill="1" applyAlignment="1">
      <alignment horizontal="right" vertical="center"/>
    </xf>
    <xf numFmtId="164" fontId="26" fillId="0" borderId="0" xfId="37" applyFont="1" applyFill="1" applyAlignment="1">
      <alignment horizontal="center" vertical="center" wrapText="1"/>
      <protection/>
    </xf>
    <xf numFmtId="164" fontId="26" fillId="0" borderId="0" xfId="37" applyFont="1" applyFill="1" applyAlignment="1">
      <alignment horizontal="right" vertical="center" wrapText="1"/>
      <protection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6" xfId="0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8" fontId="19" fillId="0" borderId="6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 wrapText="1"/>
    </xf>
    <xf numFmtId="169" fontId="19" fillId="0" borderId="6" xfId="0" applyNumberFormat="1" applyFont="1" applyBorder="1" applyAlignment="1">
      <alignment horizontal="center" vertical="center" wrapText="1"/>
    </xf>
    <xf numFmtId="170" fontId="20" fillId="0" borderId="9" xfId="0" applyNumberFormat="1" applyFont="1" applyBorder="1" applyAlignment="1">
      <alignment vertical="center" wrapText="1"/>
    </xf>
    <xf numFmtId="164" fontId="27" fillId="0" borderId="9" xfId="0" applyFont="1" applyBorder="1" applyAlignment="1">
      <alignment horizontal="center" vertical="center" wrapText="1"/>
    </xf>
    <xf numFmtId="164" fontId="28" fillId="0" borderId="6" xfId="0" applyFont="1" applyFill="1" applyBorder="1" applyAlignment="1">
      <alignment vertical="center" wrapText="1"/>
    </xf>
    <xf numFmtId="164" fontId="28" fillId="0" borderId="6" xfId="0" applyFont="1" applyBorder="1" applyAlignment="1">
      <alignment vertical="center" wrapText="1"/>
    </xf>
    <xf numFmtId="171" fontId="20" fillId="0" borderId="9" xfId="0" applyNumberFormat="1" applyFont="1" applyBorder="1" applyAlignment="1">
      <alignment vertical="center" wrapText="1"/>
    </xf>
    <xf numFmtId="170" fontId="20" fillId="0" borderId="9" xfId="0" applyNumberFormat="1" applyFont="1" applyBorder="1" applyAlignment="1">
      <alignment horizontal="left" vertical="center" wrapText="1"/>
    </xf>
    <xf numFmtId="164" fontId="27" fillId="0" borderId="9" xfId="0" applyNumberFormat="1" applyFont="1" applyBorder="1" applyAlignment="1">
      <alignment horizontal="center" vertical="center" wrapText="1"/>
    </xf>
    <xf numFmtId="164" fontId="30" fillId="0" borderId="9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31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Border="1" applyAlignment="1">
      <alignment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1" fillId="0" borderId="0" xfId="0" applyFont="1" applyBorder="1" applyAlignment="1">
      <alignment horizontal="left" vertical="center" wrapText="1"/>
    </xf>
    <xf numFmtId="164" fontId="0" fillId="0" borderId="6" xfId="0" applyBorder="1" applyAlignment="1">
      <alignment/>
    </xf>
    <xf numFmtId="164" fontId="31" fillId="0" borderId="6" xfId="0" applyFont="1" applyBorder="1" applyAlignment="1">
      <alignment horizontal="center" vertical="center" wrapText="1"/>
    </xf>
    <xf numFmtId="164" fontId="33" fillId="0" borderId="6" xfId="0" applyFont="1" applyBorder="1" applyAlignment="1">
      <alignment horizontal="center" vertical="center"/>
    </xf>
    <xf numFmtId="164" fontId="34" fillId="0" borderId="6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6" xfId="0" applyFont="1" applyBorder="1" applyAlignment="1">
      <alignment/>
    </xf>
    <xf numFmtId="164" fontId="35" fillId="0" borderId="6" xfId="0" applyFont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top" wrapText="1"/>
    </xf>
    <xf numFmtId="164" fontId="31" fillId="0" borderId="6" xfId="0" applyFont="1" applyBorder="1" applyAlignment="1">
      <alignment horizontal="center" vertical="top" wrapText="1"/>
    </xf>
    <xf numFmtId="164" fontId="36" fillId="0" borderId="6" xfId="0" applyFont="1" applyBorder="1" applyAlignment="1">
      <alignment horizontal="center" vertical="center"/>
    </xf>
    <xf numFmtId="164" fontId="17" fillId="0" borderId="6" xfId="0" applyFont="1" applyBorder="1" applyAlignment="1">
      <alignment horizontal="center" wrapText="1"/>
    </xf>
    <xf numFmtId="164" fontId="17" fillId="0" borderId="6" xfId="0" applyFont="1" applyBorder="1" applyAlignment="1">
      <alignment horizontal="center"/>
    </xf>
    <xf numFmtId="164" fontId="17" fillId="0" borderId="6" xfId="0" applyFont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7" fillId="0" borderId="0" xfId="0" applyFont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72" fontId="20" fillId="0" borderId="6" xfId="0" applyNumberFormat="1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/>
    </xf>
    <xf numFmtId="164" fontId="20" fillId="0" borderId="6" xfId="0" applyFont="1" applyFill="1" applyBorder="1" applyAlignment="1">
      <alignment horizontal="left" vertical="center" wrapText="1"/>
    </xf>
    <xf numFmtId="164" fontId="20" fillId="0" borderId="6" xfId="0" applyFont="1" applyFill="1" applyBorder="1" applyAlignment="1">
      <alignment horizontal="center" vertical="center" wrapText="1"/>
    </xf>
    <xf numFmtId="164" fontId="16" fillId="0" borderId="6" xfId="0" applyFont="1" applyBorder="1" applyAlignment="1">
      <alignment horizontal="center" vertical="center" wrapText="1"/>
    </xf>
    <xf numFmtId="173" fontId="16" fillId="0" borderId="6" xfId="0" applyNumberFormat="1" applyFont="1" applyBorder="1" applyAlignment="1">
      <alignment horizontal="center" vertical="center" wrapText="1"/>
    </xf>
    <xf numFmtId="173" fontId="16" fillId="9" borderId="6" xfId="0" applyNumberFormat="1" applyFont="1" applyFill="1" applyBorder="1" applyAlignment="1">
      <alignment horizontal="center" vertical="center"/>
    </xf>
    <xf numFmtId="164" fontId="37" fillId="0" borderId="0" xfId="0" applyFont="1" applyBorder="1" applyAlignment="1">
      <alignment horizontal="center" vertical="center"/>
    </xf>
    <xf numFmtId="164" fontId="20" fillId="0" borderId="0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17" fillId="0" borderId="0" xfId="0" applyFont="1" applyBorder="1" applyAlignment="1">
      <alignment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8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39" fillId="0" borderId="6" xfId="0" applyNumberFormat="1" applyFont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6" xfId="0" applyFont="1" applyBorder="1" applyAlignment="1">
      <alignment vertical="center"/>
    </xf>
    <xf numFmtId="164" fontId="39" fillId="0" borderId="6" xfId="0" applyFont="1" applyBorder="1" applyAlignment="1">
      <alignment horizontal="center" vertical="center" wrapText="1"/>
    </xf>
    <xf numFmtId="164" fontId="42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/>
    </xf>
    <xf numFmtId="164" fontId="42" fillId="0" borderId="0" xfId="0" applyFont="1" applyFill="1" applyAlignment="1">
      <alignment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164" fontId="24" fillId="0" borderId="6" xfId="0" applyFont="1" applyFill="1" applyBorder="1" applyAlignment="1">
      <alignment horizontal="center" vertical="center" wrapText="1"/>
    </xf>
    <xf numFmtId="164" fontId="43" fillId="0" borderId="6" xfId="0" applyFont="1" applyFill="1" applyBorder="1" applyAlignment="1">
      <alignment horizontal="center" vertical="center" wrapText="1"/>
    </xf>
    <xf numFmtId="164" fontId="44" fillId="0" borderId="6" xfId="0" applyFont="1" applyFill="1" applyBorder="1" applyAlignment="1">
      <alignment horizontal="center" vertical="center" wrapText="1"/>
    </xf>
    <xf numFmtId="164" fontId="44" fillId="0" borderId="6" xfId="0" applyFont="1" applyFill="1" applyBorder="1" applyAlignment="1">
      <alignment horizontal="center" vertical="center" wrapText="1" shrinkToFit="1"/>
    </xf>
    <xf numFmtId="164" fontId="34" fillId="0" borderId="6" xfId="0" applyFont="1" applyFill="1" applyBorder="1" applyAlignment="1">
      <alignment horizontal="center" vertical="center" wrapText="1" shrinkToFit="1"/>
    </xf>
    <xf numFmtId="164" fontId="43" fillId="0" borderId="6" xfId="0" applyFont="1" applyFill="1" applyBorder="1" applyAlignment="1">
      <alignment horizontal="center" vertical="center" wrapText="1"/>
    </xf>
    <xf numFmtId="164" fontId="42" fillId="0" borderId="6" xfId="0" applyFont="1" applyFill="1" applyBorder="1" applyAlignment="1">
      <alignment horizontal="center" vertical="center"/>
    </xf>
    <xf numFmtId="164" fontId="46" fillId="0" borderId="6" xfId="0" applyFont="1" applyFill="1" applyBorder="1" applyAlignment="1">
      <alignment horizontal="center" vertical="center" wrapText="1" shrinkToFit="1"/>
    </xf>
    <xf numFmtId="164" fontId="24" fillId="0" borderId="6" xfId="0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164" fontId="24" fillId="0" borderId="0" xfId="37" applyFont="1" applyFill="1" applyBorder="1" applyAlignment="1">
      <alignment horizontal="center" vertical="center"/>
      <protection/>
    </xf>
    <xf numFmtId="164" fontId="42" fillId="0" borderId="0" xfId="0" applyFont="1" applyFill="1" applyAlignment="1">
      <alignment horizontal="left" vertical="center"/>
    </xf>
    <xf numFmtId="164" fontId="47" fillId="0" borderId="0" xfId="37" applyFont="1" applyFill="1" applyAlignment="1">
      <alignment horizontal="center" vertical="center"/>
      <protection/>
    </xf>
    <xf numFmtId="164" fontId="24" fillId="0" borderId="10" xfId="37" applyFont="1" applyFill="1" applyBorder="1" applyAlignment="1">
      <alignment horizontal="left" vertical="center" wrapText="1"/>
      <protection/>
    </xf>
    <xf numFmtId="164" fontId="24" fillId="0" borderId="11" xfId="37" applyNumberFormat="1" applyFont="1" applyFill="1" applyBorder="1" applyAlignment="1">
      <alignment horizontal="center" vertical="center" wrapText="1"/>
      <protection/>
    </xf>
    <xf numFmtId="164" fontId="24" fillId="0" borderId="9" xfId="37" applyFont="1" applyFill="1" applyBorder="1" applyAlignment="1">
      <alignment horizontal="left" vertical="center" wrapText="1"/>
      <protection/>
    </xf>
    <xf numFmtId="164" fontId="24" fillId="0" borderId="9" xfId="37" applyNumberFormat="1" applyFont="1" applyFill="1" applyBorder="1" applyAlignment="1">
      <alignment horizontal="center" vertical="center" wrapText="1"/>
      <protection/>
    </xf>
    <xf numFmtId="164" fontId="24" fillId="0" borderId="12" xfId="37" applyFont="1" applyFill="1" applyBorder="1" applyAlignment="1">
      <alignment horizontal="left" vertical="center" wrapText="1"/>
      <protection/>
    </xf>
    <xf numFmtId="164" fontId="24" fillId="0" borderId="9" xfId="37" applyFont="1" applyFill="1" applyBorder="1" applyAlignment="1">
      <alignment horizontal="center" vertical="center"/>
      <protection/>
    </xf>
    <xf numFmtId="164" fontId="24" fillId="0" borderId="6" xfId="37" applyFont="1" applyFill="1" applyBorder="1" applyAlignment="1">
      <alignment horizontal="center" vertical="center" wrapText="1"/>
      <protection/>
    </xf>
    <xf numFmtId="164" fontId="24" fillId="0" borderId="13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42" fillId="0" borderId="0" xfId="0" applyFont="1" applyFill="1" applyAlignment="1">
      <alignment horizontal="center" vertical="center"/>
    </xf>
    <xf numFmtId="164" fontId="42" fillId="0" borderId="0" xfId="0" applyFont="1" applyFill="1" applyBorder="1" applyAlignment="1">
      <alignment horizontal="center" vertical="center"/>
    </xf>
    <xf numFmtId="164" fontId="24" fillId="0" borderId="0" xfId="0" applyFont="1" applyBorder="1" applyAlignment="1">
      <alignment vertical="center"/>
    </xf>
    <xf numFmtId="164" fontId="42" fillId="0" borderId="0" xfId="0" applyFont="1" applyAlignment="1">
      <alignment/>
    </xf>
    <xf numFmtId="164" fontId="24" fillId="0" borderId="0" xfId="0" applyFont="1" applyAlignment="1">
      <alignment vertical="center"/>
    </xf>
    <xf numFmtId="164" fontId="42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wrapText="1"/>
    </xf>
    <xf numFmtId="164" fontId="13" fillId="0" borderId="0" xfId="0" applyFont="1" applyBorder="1" applyAlignment="1">
      <alignment horizontal="center"/>
    </xf>
    <xf numFmtId="164" fontId="48" fillId="0" borderId="0" xfId="0" applyFont="1" applyBorder="1" applyAlignment="1">
      <alignment horizontal="center" vertical="center" wrapText="1"/>
    </xf>
    <xf numFmtId="164" fontId="49" fillId="0" borderId="0" xfId="0" applyNumberFormat="1" applyFont="1" applyBorder="1" applyAlignment="1">
      <alignment horizontal="center" vertical="center" wrapText="1"/>
    </xf>
    <xf numFmtId="164" fontId="49" fillId="0" borderId="0" xfId="0" applyFont="1" applyBorder="1" applyAlignment="1">
      <alignment horizontal="center" vertical="center" wrapText="1"/>
    </xf>
    <xf numFmtId="173" fontId="0" fillId="0" borderId="6" xfId="0" applyNumberFormat="1" applyBorder="1" applyAlignment="1">
      <alignment horizontal="center"/>
    </xf>
    <xf numFmtId="164" fontId="50" fillId="0" borderId="6" xfId="0" applyFont="1" applyBorder="1" applyAlignment="1">
      <alignment horizontal="center" vertical="center" wrapText="1"/>
    </xf>
    <xf numFmtId="164" fontId="51" fillId="0" borderId="6" xfId="0" applyFont="1" applyBorder="1" applyAlignment="1">
      <alignment horizontal="center" vertical="center" wrapText="1" shrinkToFit="1"/>
    </xf>
    <xf numFmtId="173" fontId="50" fillId="0" borderId="6" xfId="0" applyNumberFormat="1" applyFont="1" applyBorder="1" applyAlignment="1">
      <alignment horizontal="center" vertical="center" wrapText="1"/>
    </xf>
    <xf numFmtId="164" fontId="31" fillId="0" borderId="6" xfId="0" applyFont="1" applyBorder="1" applyAlignment="1">
      <alignment horizontal="center" vertical="center" wrapText="1"/>
    </xf>
    <xf numFmtId="164" fontId="25" fillId="0" borderId="6" xfId="0" applyNumberFormat="1" applyFont="1" applyBorder="1" applyAlignment="1">
      <alignment horizontal="center" vertical="center" wrapText="1"/>
    </xf>
    <xf numFmtId="164" fontId="52" fillId="0" borderId="6" xfId="0" applyNumberFormat="1" applyFont="1" applyBorder="1" applyAlignment="1">
      <alignment horizontal="center" vertical="center" wrapText="1"/>
    </xf>
    <xf numFmtId="164" fontId="48" fillId="0" borderId="6" xfId="0" applyFont="1" applyBorder="1" applyAlignment="1">
      <alignment horizontal="center" vertical="center" wrapText="1"/>
    </xf>
    <xf numFmtId="164" fontId="20" fillId="0" borderId="6" xfId="0" applyFont="1" applyBorder="1" applyAlignment="1">
      <alignment horizontal="center" vertical="center" wrapText="1"/>
    </xf>
    <xf numFmtId="164" fontId="50" fillId="0" borderId="0" xfId="0" applyFont="1" applyBorder="1" applyAlignment="1">
      <alignment horizontal="center" vertical="center" wrapText="1"/>
    </xf>
    <xf numFmtId="164" fontId="50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left"/>
    </xf>
    <xf numFmtId="164" fontId="42" fillId="0" borderId="0" xfId="0" applyFont="1" applyFill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79" zoomScaleNormal="79" workbookViewId="0" topLeftCell="A1">
      <selection activeCell="E19" sqref="E19"/>
    </sheetView>
  </sheetViews>
  <sheetFormatPr defaultColWidth="8.796875" defaultRowHeight="14.25"/>
  <cols>
    <col min="1" max="1" width="15.19921875" style="0" customWidth="1"/>
    <col min="2" max="2" width="16.19921875" style="0" customWidth="1"/>
    <col min="3" max="7" width="11.7968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4.2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7" ht="27" customHeight="1">
      <c r="A29" s="11" t="s">
        <v>15</v>
      </c>
      <c r="B29" s="11"/>
      <c r="C29" s="11"/>
      <c r="D29" s="12" t="s">
        <v>16</v>
      </c>
      <c r="E29" s="12"/>
      <c r="F29" s="12"/>
      <c r="G29" s="12"/>
    </row>
    <row r="30" spans="1:3" ht="14.25">
      <c r="A30" s="10"/>
      <c r="B30" s="10"/>
      <c r="C30" s="10"/>
    </row>
    <row r="31" spans="1:3" ht="14.25">
      <c r="A31" s="10"/>
      <c r="B31" s="10"/>
      <c r="C31" s="10"/>
    </row>
    <row r="32" spans="1:3" ht="14.25">
      <c r="A32" s="8" t="s">
        <v>17</v>
      </c>
      <c r="B32" s="10"/>
      <c r="C32" s="10"/>
    </row>
    <row r="33" spans="1:8" ht="41.25" customHeight="1">
      <c r="A33" s="13" t="s">
        <v>18</v>
      </c>
      <c r="B33" s="13"/>
      <c r="C33" s="13" t="s">
        <v>19</v>
      </c>
      <c r="D33" s="13"/>
      <c r="E33" s="13"/>
      <c r="F33" s="13"/>
      <c r="G33" s="13"/>
      <c r="H33" s="14"/>
    </row>
  </sheetData>
  <sheetProtection selectLockedCells="1" selectUnlockedCells="1"/>
  <mergeCells count="6">
    <mergeCell ref="C8:E8"/>
    <mergeCell ref="B21:F21"/>
    <mergeCell ref="A29:C29"/>
    <mergeCell ref="D29:G29"/>
    <mergeCell ref="A33:B33"/>
    <mergeCell ref="C33:F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79" zoomScaleNormal="79" workbookViewId="0" topLeftCell="A1">
      <selection activeCell="E16" sqref="E16"/>
    </sheetView>
  </sheetViews>
  <sheetFormatPr defaultColWidth="8.796875" defaultRowHeight="14.25"/>
  <cols>
    <col min="1" max="1" width="15.69921875" style="15" customWidth="1"/>
    <col min="2" max="2" width="10.69921875" style="15" customWidth="1"/>
    <col min="3" max="3" width="11.69921875" style="15" customWidth="1"/>
    <col min="4" max="4" width="7.19921875" style="15" customWidth="1"/>
    <col min="5" max="5" width="17.69921875" style="15" customWidth="1"/>
    <col min="6" max="16384" width="11.19921875" style="15" customWidth="1"/>
  </cols>
  <sheetData>
    <row r="1" spans="1:255" ht="15.75" customHeight="1">
      <c r="A1" s="16" t="s">
        <v>10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20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51" customHeight="1">
      <c r="A4" s="17" t="s">
        <v>21</v>
      </c>
      <c r="B4" s="17"/>
      <c r="C4" s="17"/>
      <c r="D4" s="17" t="s">
        <v>22</v>
      </c>
      <c r="E4" s="17"/>
      <c r="I4"/>
      <c r="J4"/>
      <c r="K4"/>
    </row>
    <row r="5" spans="1:5" ht="16.5" customHeight="1">
      <c r="A5" s="20" t="s">
        <v>23</v>
      </c>
      <c r="B5" s="20"/>
      <c r="C5" s="20"/>
      <c r="D5" s="20"/>
      <c r="E5" s="20"/>
    </row>
    <row r="6" spans="1:5" ht="16.5" customHeight="1">
      <c r="A6" s="21" t="s">
        <v>24</v>
      </c>
      <c r="B6" s="21"/>
      <c r="C6" s="21"/>
      <c r="D6" s="22" t="s">
        <v>25</v>
      </c>
      <c r="E6" s="23">
        <f>E11</f>
        <v>35</v>
      </c>
    </row>
    <row r="7" spans="1:256" ht="15.75" customHeight="1">
      <c r="A7" s="24" t="s">
        <v>26</v>
      </c>
      <c r="B7" s="24"/>
      <c r="C7" s="24"/>
      <c r="D7" s="24" t="e">
        <f>NA()</f>
        <v>#N/A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64" s="30" customFormat="1" ht="15.75" customHeight="1">
      <c r="A8" s="26" t="s">
        <v>27</v>
      </c>
      <c r="B8" s="26"/>
      <c r="C8" s="26"/>
      <c r="D8" s="27" t="s">
        <v>25</v>
      </c>
      <c r="E8" s="28">
        <f aca="true" t="shared" si="0" ref="E8:E9">E12</f>
        <v>5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s="30" customFormat="1" ht="15.75" customHeight="1">
      <c r="A9" s="26" t="s">
        <v>28</v>
      </c>
      <c r="B9" s="26"/>
      <c r="C9" s="26"/>
      <c r="D9" s="27" t="s">
        <v>25</v>
      </c>
      <c r="E9" s="28">
        <f t="shared" si="0"/>
        <v>4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5" ht="15.75" customHeight="1">
      <c r="A10" s="22" t="s">
        <v>29</v>
      </c>
      <c r="B10" s="22"/>
      <c r="C10" s="22"/>
      <c r="D10" s="22"/>
      <c r="E10" s="22"/>
    </row>
    <row r="11" spans="1:5" ht="36">
      <c r="A11" s="31">
        <f>'контрол лист'!A26</f>
        <v>0</v>
      </c>
      <c r="B11" s="31">
        <f>'контрол лист'!F26</f>
        <v>0</v>
      </c>
      <c r="C11" s="23">
        <f>'контрол лист'!E26</f>
        <v>0</v>
      </c>
      <c r="D11" s="22" t="s">
        <v>25</v>
      </c>
      <c r="E11" s="23">
        <f>'контрол лист'!G26</f>
        <v>35</v>
      </c>
    </row>
    <row r="12" spans="1:5" ht="47.25">
      <c r="A12" s="31">
        <f>'контрол лист'!A27</f>
        <v>0</v>
      </c>
      <c r="B12" s="31">
        <f>'контрол лист'!F27</f>
        <v>0</v>
      </c>
      <c r="C12" s="23">
        <f>'контрол лист'!E27</f>
        <v>0</v>
      </c>
      <c r="D12" s="22" t="s">
        <v>25</v>
      </c>
      <c r="E12" s="23">
        <f>'контрол лист'!G27</f>
        <v>5</v>
      </c>
    </row>
    <row r="13" spans="1:5" ht="47.25">
      <c r="A13" s="31">
        <f>'контрол лист'!A29</f>
        <v>0</v>
      </c>
      <c r="B13" s="31">
        <f>'контрол лист'!F29</f>
        <v>0</v>
      </c>
      <c r="C13" s="23">
        <f>'контрол лист'!E29</f>
        <v>0</v>
      </c>
      <c r="D13" s="22" t="s">
        <v>25</v>
      </c>
      <c r="E13" s="23">
        <f>'контрол лист'!G29</f>
        <v>4</v>
      </c>
    </row>
    <row r="14" spans="1:5" ht="34.5" customHeight="1">
      <c r="A14" s="31" t="s">
        <v>30</v>
      </c>
      <c r="B14" s="31" t="s">
        <v>31</v>
      </c>
      <c r="C14" s="23" t="s">
        <v>32</v>
      </c>
      <c r="D14" s="22" t="s">
        <v>25</v>
      </c>
      <c r="E14" s="23">
        <f>'контрол лист'!G28</f>
        <v>8</v>
      </c>
    </row>
    <row r="15" spans="1:5" ht="47.25">
      <c r="A15" s="31" t="s">
        <v>33</v>
      </c>
      <c r="B15" s="31" t="s">
        <v>34</v>
      </c>
      <c r="C15" s="23" t="s">
        <v>35</v>
      </c>
      <c r="D15" s="22" t="s">
        <v>25</v>
      </c>
      <c r="E15" s="23">
        <f>'контрол лист'!G31</f>
        <v>5</v>
      </c>
    </row>
    <row r="16" spans="1:5" ht="36">
      <c r="A16" s="31">
        <f>'контрол лист'!A30</f>
        <v>0</v>
      </c>
      <c r="B16" s="31">
        <f>'контрол лист'!F30</f>
        <v>0</v>
      </c>
      <c r="C16" s="23">
        <f>'контрол лист'!E30</f>
        <v>0</v>
      </c>
      <c r="D16" s="22" t="s">
        <v>25</v>
      </c>
      <c r="E16" s="23">
        <f>'контрол лист'!G30</f>
        <v>20</v>
      </c>
    </row>
    <row r="17" spans="1:5" ht="15" customHeight="1">
      <c r="A17" s="32" t="s">
        <v>36</v>
      </c>
      <c r="B17" s="32"/>
      <c r="C17" s="32"/>
      <c r="D17" s="32"/>
      <c r="E17" s="32"/>
    </row>
    <row r="18" spans="1:5" ht="36">
      <c r="A18" s="33" t="s">
        <v>37</v>
      </c>
      <c r="B18" s="34" t="s">
        <v>38</v>
      </c>
      <c r="C18" s="35" t="s">
        <v>39</v>
      </c>
      <c r="D18" s="36" t="s">
        <v>40</v>
      </c>
      <c r="E18" s="36" t="s">
        <v>41</v>
      </c>
    </row>
    <row r="19" spans="1:5" ht="36">
      <c r="A19" s="37" t="s">
        <v>42</v>
      </c>
      <c r="B19" s="34" t="s">
        <v>43</v>
      </c>
      <c r="C19" s="38" t="s">
        <v>44</v>
      </c>
      <c r="D19" s="36" t="s">
        <v>40</v>
      </c>
      <c r="E19" s="39" t="s">
        <v>41</v>
      </c>
    </row>
    <row r="21" spans="1:5" ht="15.75" customHeight="1">
      <c r="A21" s="40" t="s">
        <v>45</v>
      </c>
      <c r="B21" s="40"/>
      <c r="C21" s="40"/>
      <c r="D21" s="40"/>
      <c r="E21" s="40"/>
    </row>
    <row r="22" spans="1:11" ht="15.75" customHeight="1">
      <c r="A22" s="41" t="s">
        <v>46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5" ht="22.5" customHeight="1">
      <c r="A23" s="41" t="s">
        <v>47</v>
      </c>
      <c r="B23" s="41"/>
      <c r="C23" s="41"/>
      <c r="D23" s="41"/>
      <c r="E23" s="41"/>
    </row>
    <row r="24" ht="15.75"/>
    <row r="25" spans="1:3" ht="15.75">
      <c r="A25" s="42" t="s">
        <v>14</v>
      </c>
      <c r="B25"/>
      <c r="C25"/>
    </row>
    <row r="26" spans="1:8" ht="21.75" customHeight="1">
      <c r="A26" s="43" t="s">
        <v>48</v>
      </c>
      <c r="B26" s="43"/>
      <c r="C26" s="44" t="s">
        <v>49</v>
      </c>
      <c r="D26" s="44"/>
      <c r="E26" s="44"/>
      <c r="F26" s="44"/>
      <c r="G26" s="44"/>
      <c r="H26" s="44"/>
    </row>
    <row r="27" spans="1:3" ht="15">
      <c r="A27" s="45"/>
      <c r="B27"/>
      <c r="C27"/>
    </row>
    <row r="28" spans="1:3" ht="15">
      <c r="A28" s="42" t="s">
        <v>17</v>
      </c>
      <c r="B28"/>
      <c r="C28"/>
    </row>
    <row r="29" spans="1:7" ht="30" customHeight="1">
      <c r="A29" s="13" t="s">
        <v>18</v>
      </c>
      <c r="B29" s="13"/>
      <c r="C29" s="46" t="s">
        <v>50</v>
      </c>
      <c r="D29" s="46"/>
      <c r="E29" s="46"/>
      <c r="F29"/>
      <c r="G29" s="14"/>
    </row>
  </sheetData>
  <sheetProtection selectLockedCells="1" selectUnlockedCells="1"/>
  <mergeCells count="18">
    <mergeCell ref="A1:E1"/>
    <mergeCell ref="A2:E2"/>
    <mergeCell ref="A3:B3"/>
    <mergeCell ref="A4:E4"/>
    <mergeCell ref="A5:E5"/>
    <mergeCell ref="A6:C6"/>
    <mergeCell ref="A7:E7"/>
    <mergeCell ref="A8:C8"/>
    <mergeCell ref="A9:C9"/>
    <mergeCell ref="A10:E10"/>
    <mergeCell ref="A17:E17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79" zoomScaleNormal="79" workbookViewId="0" topLeftCell="A4">
      <selection activeCell="E16" sqref="E16"/>
    </sheetView>
  </sheetViews>
  <sheetFormatPr defaultColWidth="8.796875" defaultRowHeight="14.25"/>
  <cols>
    <col min="1" max="1" width="4.69921875" style="47" customWidth="1"/>
    <col min="2" max="2" width="19.69921875" style="48" customWidth="1"/>
    <col min="3" max="3" width="14.19921875" style="48" customWidth="1"/>
    <col min="4" max="4" width="6.69921875" style="48" customWidth="1"/>
    <col min="5" max="5" width="17.69921875" style="48" customWidth="1"/>
    <col min="6" max="6" width="19.19921875" style="49" customWidth="1"/>
    <col min="7" max="8" width="9.69921875" style="48" hidden="1" customWidth="1"/>
    <col min="9" max="16384" width="9.19921875" style="48" customWidth="1"/>
  </cols>
  <sheetData>
    <row r="1" spans="1:7" ht="13.5" customHeight="1">
      <c r="A1" s="5" t="s">
        <v>51</v>
      </c>
      <c r="B1" s="5"/>
      <c r="C1" s="5"/>
      <c r="D1" s="5"/>
      <c r="E1" s="5"/>
      <c r="F1" s="5"/>
      <c r="G1" s="50"/>
    </row>
    <row r="2" spans="1:8" ht="24" customHeight="1">
      <c r="A2" s="51"/>
      <c r="B2" s="52">
        <f>обложка!C8</f>
        <v>0</v>
      </c>
      <c r="C2" s="52"/>
      <c r="D2" s="53"/>
      <c r="E2" s="51"/>
      <c r="F2" s="54"/>
      <c r="G2" s="55" t="s">
        <v>52</v>
      </c>
      <c r="H2" s="56"/>
    </row>
    <row r="3" spans="1:8" ht="27" customHeight="1">
      <c r="A3" s="57" t="s">
        <v>53</v>
      </c>
      <c r="B3" s="58" t="s">
        <v>54</v>
      </c>
      <c r="C3" s="58"/>
      <c r="D3" s="58"/>
      <c r="E3" s="59" t="s">
        <v>55</v>
      </c>
      <c r="F3" s="60" t="s">
        <v>26</v>
      </c>
      <c r="G3" s="48" t="s">
        <v>55</v>
      </c>
      <c r="H3" s="48" t="s">
        <v>26</v>
      </c>
    </row>
    <row r="4" spans="1:6" ht="18" customHeight="1">
      <c r="A4" s="58" t="s">
        <v>56</v>
      </c>
      <c r="B4" s="58"/>
      <c r="C4" s="58"/>
      <c r="D4" s="58"/>
      <c r="E4" s="58"/>
      <c r="F4" s="58"/>
    </row>
    <row r="5" spans="1:8" ht="13.5" customHeight="1">
      <c r="A5" s="61" t="s">
        <v>57</v>
      </c>
      <c r="B5" s="62" t="s">
        <v>58</v>
      </c>
      <c r="C5" s="62"/>
      <c r="D5" s="62"/>
      <c r="E5" s="63">
        <f>E11+E15+E16</f>
        <v>60</v>
      </c>
      <c r="F5" s="64">
        <f>F12+F13+F14</f>
        <v>17</v>
      </c>
      <c r="G5" s="48">
        <v>52</v>
      </c>
      <c r="H5" s="48">
        <v>4</v>
      </c>
    </row>
    <row r="6" spans="1:8" ht="13.5" customHeight="1">
      <c r="A6" s="61" t="s">
        <v>59</v>
      </c>
      <c r="B6" s="62" t="s">
        <v>60</v>
      </c>
      <c r="C6" s="62"/>
      <c r="D6" s="62"/>
      <c r="E6" s="65">
        <v>0</v>
      </c>
      <c r="F6" s="65">
        <v>0</v>
      </c>
      <c r="G6" s="48">
        <v>4</v>
      </c>
      <c r="H6" s="48">
        <v>0</v>
      </c>
    </row>
    <row r="7" spans="1:8" ht="13.5" customHeight="1">
      <c r="A7" s="61" t="s">
        <v>61</v>
      </c>
      <c r="B7" s="62" t="s">
        <v>62</v>
      </c>
      <c r="C7" s="62"/>
      <c r="D7" s="62"/>
      <c r="E7" s="66">
        <f>100-E6*100/E5</f>
        <v>100</v>
      </c>
      <c r="F7" s="66">
        <f>100-F6*F5/100</f>
        <v>100</v>
      </c>
      <c r="G7" s="48">
        <v>92.31</v>
      </c>
      <c r="H7" s="48">
        <v>100</v>
      </c>
    </row>
    <row r="8" spans="1:6" ht="13.5" customHeight="1">
      <c r="A8" s="58" t="s">
        <v>63</v>
      </c>
      <c r="B8" s="58"/>
      <c r="C8" s="58"/>
      <c r="D8" s="58"/>
      <c r="E8" s="58"/>
      <c r="F8" s="58"/>
    </row>
    <row r="9" spans="1:8" ht="76.5" customHeight="1">
      <c r="A9" s="67" t="s">
        <v>64</v>
      </c>
      <c r="B9" s="58" t="s">
        <v>65</v>
      </c>
      <c r="C9" s="58"/>
      <c r="D9" s="58"/>
      <c r="E9" s="68" t="s">
        <v>66</v>
      </c>
      <c r="F9" s="69" t="s">
        <v>67</v>
      </c>
      <c r="G9" s="48" t="s">
        <v>68</v>
      </c>
      <c r="H9" s="48" t="s">
        <v>67</v>
      </c>
    </row>
    <row r="10" spans="1:8" ht="60.75" customHeight="1">
      <c r="A10" s="67" t="s">
        <v>69</v>
      </c>
      <c r="B10" s="58" t="s">
        <v>70</v>
      </c>
      <c r="C10" s="58"/>
      <c r="D10" s="58"/>
      <c r="E10" s="70" t="s">
        <v>71</v>
      </c>
      <c r="F10" s="70" t="s">
        <v>72</v>
      </c>
      <c r="G10" s="48" t="s">
        <v>71</v>
      </c>
      <c r="H10" s="48" t="s">
        <v>73</v>
      </c>
    </row>
    <row r="11" spans="1:6" ht="40.5" customHeight="1">
      <c r="A11" s="71" t="s">
        <v>74</v>
      </c>
      <c r="B11" s="31">
        <f>'контрол лист'!A26</f>
        <v>0</v>
      </c>
      <c r="C11" s="31">
        <f>'контрол лист'!F26</f>
        <v>0</v>
      </c>
      <c r="D11" s="23">
        <f>'контрол лист'!E26</f>
        <v>0</v>
      </c>
      <c r="E11" s="63">
        <f>'контрол лист'!G26</f>
        <v>35</v>
      </c>
      <c r="F11" s="60" t="s">
        <v>75</v>
      </c>
    </row>
    <row r="12" spans="1:6" ht="40.5" customHeight="1">
      <c r="A12" s="71" t="s">
        <v>76</v>
      </c>
      <c r="B12" s="31">
        <f>'контрол лист'!A27</f>
        <v>0</v>
      </c>
      <c r="C12" s="31">
        <f>'контрол лист'!F27</f>
        <v>0</v>
      </c>
      <c r="D12" s="23">
        <f>'контрол лист'!E27</f>
        <v>0</v>
      </c>
      <c r="E12" s="63" t="s">
        <v>75</v>
      </c>
      <c r="F12" s="60">
        <f>'контрол лист'!G27</f>
        <v>5</v>
      </c>
    </row>
    <row r="13" spans="1:6" ht="40.5" customHeight="1">
      <c r="A13" s="71" t="s">
        <v>77</v>
      </c>
      <c r="B13" s="31">
        <f>'контрол лист'!A29</f>
        <v>0</v>
      </c>
      <c r="C13" s="31">
        <f>'контрол лист'!F29</f>
        <v>0</v>
      </c>
      <c r="D13" s="23">
        <f>'контрол лист'!E29</f>
        <v>0</v>
      </c>
      <c r="E13" s="63" t="s">
        <v>75</v>
      </c>
      <c r="F13" s="60">
        <f>'контрол лист'!G29</f>
        <v>4</v>
      </c>
    </row>
    <row r="14" spans="1:6" ht="40.5" customHeight="1">
      <c r="A14" s="71"/>
      <c r="B14" s="31" t="s">
        <v>30</v>
      </c>
      <c r="C14" s="31" t="s">
        <v>31</v>
      </c>
      <c r="D14" s="23" t="s">
        <v>32</v>
      </c>
      <c r="E14" s="63" t="s">
        <v>75</v>
      </c>
      <c r="F14" s="60">
        <f>'контрол лист'!G28</f>
        <v>8</v>
      </c>
    </row>
    <row r="15" spans="1:6" ht="40.5" customHeight="1">
      <c r="A15" s="71"/>
      <c r="B15" s="31" t="s">
        <v>78</v>
      </c>
      <c r="C15" s="31" t="s">
        <v>79</v>
      </c>
      <c r="D15" s="23" t="s">
        <v>35</v>
      </c>
      <c r="E15" s="63">
        <f>'контрол лист'!G31</f>
        <v>5</v>
      </c>
      <c r="F15" s="60" t="s">
        <v>75</v>
      </c>
    </row>
    <row r="16" spans="1:8" ht="36">
      <c r="A16" s="71" t="s">
        <v>80</v>
      </c>
      <c r="B16" s="31">
        <f>'контрол лист'!A30</f>
        <v>0</v>
      </c>
      <c r="C16" s="31">
        <f>'контрол лист'!F30</f>
        <v>0</v>
      </c>
      <c r="D16" s="23">
        <f>'контрол лист'!E30</f>
        <v>0</v>
      </c>
      <c r="E16" s="63">
        <f>'контрол лист'!G30</f>
        <v>20</v>
      </c>
      <c r="F16" s="60" t="s">
        <v>75</v>
      </c>
      <c r="G16" s="48">
        <v>22</v>
      </c>
      <c r="H16" s="48" t="s">
        <v>75</v>
      </c>
    </row>
    <row r="17" spans="1:6" ht="13.5" customHeight="1">
      <c r="A17" s="58" t="s">
        <v>81</v>
      </c>
      <c r="B17" s="58"/>
      <c r="C17" s="58"/>
      <c r="D17" s="58"/>
      <c r="E17" s="58"/>
      <c r="F17" s="58"/>
    </row>
    <row r="18" spans="1:8" ht="47.25" customHeight="1">
      <c r="A18" s="72" t="s">
        <v>82</v>
      </c>
      <c r="B18" s="62" t="s">
        <v>83</v>
      </c>
      <c r="C18" s="62"/>
      <c r="D18" s="62"/>
      <c r="E18" s="73" t="s">
        <v>84</v>
      </c>
      <c r="F18" s="69" t="s">
        <v>85</v>
      </c>
      <c r="G18" s="48" t="s">
        <v>86</v>
      </c>
      <c r="H18" s="48" t="s">
        <v>75</v>
      </c>
    </row>
    <row r="19" spans="1:8" ht="30.75" customHeight="1">
      <c r="A19" s="72" t="s">
        <v>87</v>
      </c>
      <c r="B19" s="62" t="s">
        <v>88</v>
      </c>
      <c r="C19" s="62"/>
      <c r="D19" s="62"/>
      <c r="E19" s="73" t="s">
        <v>75</v>
      </c>
      <c r="F19" s="73" t="s">
        <v>89</v>
      </c>
      <c r="G19" s="48" t="s">
        <v>90</v>
      </c>
      <c r="H19" s="48" t="s">
        <v>90</v>
      </c>
    </row>
    <row r="20" spans="1:6" ht="13.5" customHeight="1">
      <c r="A20" s="58" t="s">
        <v>91</v>
      </c>
      <c r="B20" s="58"/>
      <c r="C20" s="58"/>
      <c r="D20" s="58"/>
      <c r="E20" s="58"/>
      <c r="F20" s="58"/>
    </row>
    <row r="21" spans="1:8" ht="14.25" customHeight="1">
      <c r="A21" s="61" t="s">
        <v>92</v>
      </c>
      <c r="B21" s="62" t="s">
        <v>93</v>
      </c>
      <c r="C21" s="62"/>
      <c r="D21" s="62"/>
      <c r="E21" s="59" t="s">
        <v>94</v>
      </c>
      <c r="F21" s="2" t="s">
        <v>94</v>
      </c>
      <c r="G21" s="48" t="s">
        <v>94</v>
      </c>
      <c r="H21" s="48" t="s">
        <v>94</v>
      </c>
    </row>
    <row r="22" spans="1:6" ht="13.5" customHeight="1">
      <c r="A22" s="61" t="s">
        <v>95</v>
      </c>
      <c r="B22" s="62" t="s">
        <v>96</v>
      </c>
      <c r="C22" s="62"/>
      <c r="D22" s="62"/>
      <c r="E22" s="59"/>
      <c r="F22" s="2"/>
    </row>
    <row r="23" spans="1:6" ht="13.5" customHeight="1">
      <c r="A23" s="61" t="s">
        <v>97</v>
      </c>
      <c r="B23" s="62" t="s">
        <v>98</v>
      </c>
      <c r="C23" s="62"/>
      <c r="D23" s="62"/>
      <c r="E23" s="59"/>
      <c r="F23" s="2"/>
    </row>
    <row r="24" spans="1:6" ht="13.5" customHeight="1">
      <c r="A24" s="58" t="s">
        <v>99</v>
      </c>
      <c r="B24" s="58"/>
      <c r="C24" s="58"/>
      <c r="D24" s="58"/>
      <c r="E24" s="58"/>
      <c r="F24" s="58"/>
    </row>
    <row r="25" spans="1:6" ht="44.25" customHeight="1">
      <c r="A25" s="61" t="s">
        <v>100</v>
      </c>
      <c r="B25" s="74" t="s">
        <v>101</v>
      </c>
      <c r="C25" s="74"/>
      <c r="D25" s="74"/>
      <c r="E25" s="74"/>
      <c r="F25" s="74"/>
    </row>
    <row r="26" s="48" customFormat="1" ht="15">
      <c r="F26" s="75"/>
    </row>
    <row r="27" spans="1:6" ht="15.75" customHeight="1">
      <c r="A27" s="76" t="s">
        <v>102</v>
      </c>
      <c r="B27" s="76"/>
      <c r="F27" s="75"/>
    </row>
    <row r="28" spans="1:6" ht="24.75" customHeight="1">
      <c r="A28" s="77" t="s">
        <v>48</v>
      </c>
      <c r="B28" s="77"/>
      <c r="C28" s="76"/>
      <c r="D28" s="76"/>
      <c r="E28" s="78" t="s">
        <v>103</v>
      </c>
      <c r="F28" s="78"/>
    </row>
    <row r="29" s="48" customFormat="1" ht="15">
      <c r="F29" s="79"/>
    </row>
    <row r="30" spans="1:6" ht="15.75" customHeight="1">
      <c r="A30" s="76" t="s">
        <v>17</v>
      </c>
      <c r="B30" s="76"/>
      <c r="F30" s="79"/>
    </row>
    <row r="31" spans="1:6" ht="36" customHeight="1">
      <c r="A31" s="13" t="s">
        <v>18</v>
      </c>
      <c r="B31" s="13"/>
      <c r="C31" s="80"/>
      <c r="D31" s="81"/>
      <c r="E31" s="82" t="s">
        <v>104</v>
      </c>
      <c r="F31" s="82"/>
    </row>
    <row r="32" ht="15.75">
      <c r="F32" s="79"/>
    </row>
    <row r="35" ht="14.25" customHeight="1"/>
  </sheetData>
  <sheetProtection selectLockedCells="1" selectUnlockedCells="1"/>
  <mergeCells count="27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7:F17"/>
    <mergeCell ref="B18:D18"/>
    <mergeCell ref="B19:D19"/>
    <mergeCell ref="A20:F20"/>
    <mergeCell ref="B21:D21"/>
    <mergeCell ref="E21:E23"/>
    <mergeCell ref="F21:F23"/>
    <mergeCell ref="B22:D22"/>
    <mergeCell ref="B23:D23"/>
    <mergeCell ref="A24:F24"/>
    <mergeCell ref="B25:F25"/>
    <mergeCell ref="A27:B27"/>
    <mergeCell ref="A28:B28"/>
    <mergeCell ref="E28:F28"/>
    <mergeCell ref="A30:B30"/>
    <mergeCell ref="A31:B31"/>
    <mergeCell ref="E31:F31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79" zoomScaleNormal="79" workbookViewId="0" topLeftCell="A1">
      <selection activeCell="A7" sqref="A7"/>
    </sheetView>
  </sheetViews>
  <sheetFormatPr defaultColWidth="8.796875" defaultRowHeight="14.25"/>
  <cols>
    <col min="1" max="1" width="3.19921875" style="83" customWidth="1"/>
    <col min="2" max="16384" width="11.19921875" style="83" customWidth="1"/>
  </cols>
  <sheetData>
    <row r="1" spans="1:9" ht="24" customHeight="1">
      <c r="A1" s="16" t="s">
        <v>105</v>
      </c>
      <c r="B1" s="16"/>
      <c r="C1" s="16"/>
      <c r="D1" s="16"/>
      <c r="E1" s="16"/>
      <c r="F1" s="16"/>
      <c r="G1" s="16"/>
      <c r="H1" s="84"/>
      <c r="I1" s="84"/>
    </row>
    <row r="2" spans="1:9" ht="15">
      <c r="A2"/>
      <c r="B2"/>
      <c r="C2"/>
      <c r="D2" s="84"/>
      <c r="E2" s="84"/>
      <c r="F2" s="84"/>
      <c r="G2" s="84"/>
      <c r="H2" s="84"/>
      <c r="I2" s="84"/>
    </row>
    <row r="3" spans="1:9" ht="15">
      <c r="A3" s="84"/>
      <c r="B3" s="84"/>
      <c r="C3" s="84"/>
      <c r="D3" s="84"/>
      <c r="E3" s="84"/>
      <c r="F3" s="84"/>
      <c r="G3" s="84"/>
      <c r="H3" s="84"/>
      <c r="I3" s="84"/>
    </row>
    <row r="4" spans="1:8" ht="59.25" customHeight="1">
      <c r="A4" s="85" t="s">
        <v>106</v>
      </c>
      <c r="B4" s="86" t="s">
        <v>107</v>
      </c>
      <c r="C4" s="85" t="s">
        <v>108</v>
      </c>
      <c r="D4" s="85" t="s">
        <v>109</v>
      </c>
      <c r="E4" s="85" t="s">
        <v>110</v>
      </c>
      <c r="F4" s="85" t="s">
        <v>111</v>
      </c>
      <c r="G4" s="85" t="s">
        <v>112</v>
      </c>
      <c r="H4" s="85" t="s">
        <v>113</v>
      </c>
    </row>
    <row r="5" spans="1:8" ht="13.5" customHeight="1">
      <c r="A5" s="87"/>
      <c r="B5" s="87"/>
      <c r="C5" s="87"/>
      <c r="D5" s="87"/>
      <c r="E5" s="87"/>
      <c r="F5" s="87"/>
      <c r="G5" s="87"/>
      <c r="H5" s="87"/>
    </row>
    <row r="6" spans="1:8" ht="22.5" customHeight="1">
      <c r="A6" s="86" t="s">
        <v>114</v>
      </c>
      <c r="B6" s="86"/>
      <c r="C6" s="86"/>
      <c r="D6" s="86"/>
      <c r="E6" s="86"/>
      <c r="F6" s="86"/>
      <c r="G6" s="86"/>
      <c r="H6" s="86"/>
    </row>
    <row r="7" spans="1:8" ht="63">
      <c r="A7" s="85">
        <v>1</v>
      </c>
      <c r="B7" s="88" t="s">
        <v>115</v>
      </c>
      <c r="C7" s="88" t="s">
        <v>116</v>
      </c>
      <c r="D7" s="88" t="s">
        <v>117</v>
      </c>
      <c r="E7" s="88" t="s">
        <v>118</v>
      </c>
      <c r="F7" s="88" t="s">
        <v>119</v>
      </c>
      <c r="G7" s="88" t="s">
        <v>120</v>
      </c>
      <c r="H7" s="88" t="s">
        <v>121</v>
      </c>
    </row>
    <row r="8" spans="1:8" ht="18.75" customHeight="1">
      <c r="A8" s="87" t="s">
        <v>122</v>
      </c>
      <c r="B8" s="87"/>
      <c r="C8" s="87"/>
      <c r="D8" s="87"/>
      <c r="E8" s="87"/>
      <c r="F8" s="87"/>
      <c r="G8" s="87"/>
      <c r="H8" s="87"/>
    </row>
    <row r="9" spans="1:8" ht="100.5" customHeight="1">
      <c r="A9" s="85">
        <v>2</v>
      </c>
      <c r="B9" s="85" t="s">
        <v>123</v>
      </c>
      <c r="C9" s="85" t="s">
        <v>124</v>
      </c>
      <c r="D9" s="88" t="s">
        <v>117</v>
      </c>
      <c r="E9" s="85" t="s">
        <v>125</v>
      </c>
      <c r="F9" s="85" t="s">
        <v>126</v>
      </c>
      <c r="G9" s="85" t="s">
        <v>127</v>
      </c>
      <c r="H9" s="85" t="s">
        <v>128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79" zoomScaleNormal="79" workbookViewId="0" topLeftCell="A1">
      <selection activeCell="B11" sqref="B11"/>
    </sheetView>
  </sheetViews>
  <sheetFormatPr defaultColWidth="8.796875" defaultRowHeight="14.25"/>
  <cols>
    <col min="1" max="1" width="11.19921875" style="83" customWidth="1"/>
    <col min="2" max="2" width="10.69921875" style="83" hidden="1" customWidth="1"/>
    <col min="3" max="3" width="14.69921875" style="83" customWidth="1"/>
    <col min="4" max="4" width="45.19921875" style="83" customWidth="1"/>
    <col min="5" max="16384" width="11.19921875" style="83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89"/>
      <c r="C2" s="90"/>
      <c r="D2" s="90"/>
      <c r="E2"/>
      <c r="F2"/>
      <c r="G2"/>
      <c r="H2"/>
    </row>
    <row r="3" spans="1:4" ht="38.25" customHeight="1">
      <c r="A3"/>
      <c r="B3" s="91"/>
      <c r="C3" s="92" t="s">
        <v>129</v>
      </c>
      <c r="D3" s="93" t="s">
        <v>130</v>
      </c>
    </row>
    <row r="4" spans="1:4" ht="36" customHeight="1">
      <c r="A4"/>
      <c r="B4" s="91"/>
      <c r="C4" s="92" t="s">
        <v>131</v>
      </c>
      <c r="D4" s="94" t="s">
        <v>132</v>
      </c>
    </row>
    <row r="5" spans="1:4" ht="36" customHeight="1">
      <c r="A5" s="95"/>
      <c r="B5" s="96"/>
      <c r="C5" s="92" t="s">
        <v>133</v>
      </c>
      <c r="D5" s="97">
        <v>7724877504</v>
      </c>
    </row>
    <row r="6" spans="1:4" ht="67.5" customHeight="1">
      <c r="A6" s="95"/>
      <c r="B6" s="96"/>
      <c r="C6" s="92" t="s">
        <v>134</v>
      </c>
      <c r="D6" s="98" t="s">
        <v>135</v>
      </c>
    </row>
    <row r="7" spans="2:4" ht="42.75" customHeight="1">
      <c r="B7" s="91"/>
      <c r="C7" s="92" t="s">
        <v>136</v>
      </c>
      <c r="D7" s="99" t="s">
        <v>137</v>
      </c>
    </row>
    <row r="8" spans="2:4" ht="15">
      <c r="B8" s="91"/>
      <c r="C8" s="100" t="s">
        <v>138</v>
      </c>
      <c r="D8" s="100"/>
    </row>
    <row r="9" spans="2:4" ht="15">
      <c r="B9" s="91"/>
      <c r="C9" s="100"/>
      <c r="D9" s="100"/>
    </row>
    <row r="10" spans="2:4" ht="30">
      <c r="B10" s="91"/>
      <c r="C10" s="101" t="s">
        <v>139</v>
      </c>
      <c r="D10" s="102">
        <v>25</v>
      </c>
    </row>
    <row r="11" spans="2:4" ht="13.5" customHeight="1">
      <c r="B11" s="103" t="s">
        <v>140</v>
      </c>
      <c r="C11" s="103"/>
      <c r="D11" s="103"/>
    </row>
    <row r="12" spans="2:4" ht="15">
      <c r="B12" s="103"/>
      <c r="C12" s="103"/>
      <c r="D12" s="103"/>
    </row>
    <row r="13" spans="2:4" ht="30" customHeight="1">
      <c r="B13" s="104" t="s">
        <v>141</v>
      </c>
      <c r="C13" s="104"/>
      <c r="D13" s="104"/>
    </row>
    <row r="14" spans="2:4" ht="15">
      <c r="B14" s="104"/>
      <c r="C14" s="104"/>
      <c r="D14" s="104"/>
    </row>
    <row r="15" spans="2:4" ht="15">
      <c r="B15" s="104" t="s">
        <v>142</v>
      </c>
      <c r="C15" s="104"/>
      <c r="D15" s="104"/>
    </row>
    <row r="16" spans="2:4" ht="15">
      <c r="B16" s="104"/>
      <c r="C16" s="104"/>
      <c r="D16" s="104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9" zoomScaleNormal="79" workbookViewId="0" topLeftCell="A1">
      <selection activeCell="F7" sqref="F7"/>
    </sheetView>
  </sheetViews>
  <sheetFormatPr defaultColWidth="8.796875" defaultRowHeight="14.25"/>
  <cols>
    <col min="1" max="1" width="5.69921875" style="105" customWidth="1"/>
    <col min="2" max="2" width="30.19921875" style="106" customWidth="1"/>
    <col min="3" max="3" width="9.69921875" style="105" customWidth="1"/>
    <col min="4" max="4" width="12.59765625" style="105" customWidth="1"/>
    <col min="5" max="6" width="10.69921875" style="105" customWidth="1"/>
    <col min="7" max="7" width="8.69921875" style="105" customWidth="1"/>
    <col min="8" max="8" width="1.390625" style="105" customWidth="1"/>
    <col min="9" max="16384" width="11.19921875" style="105" customWidth="1"/>
  </cols>
  <sheetData>
    <row r="1" spans="1:5" ht="15.75" customHeight="1">
      <c r="A1" s="16" t="s">
        <v>12</v>
      </c>
      <c r="B1" s="16"/>
      <c r="C1" s="16"/>
      <c r="D1" s="16"/>
      <c r="E1" s="16"/>
    </row>
    <row r="2" spans="1:5" ht="15.75">
      <c r="A2" s="107"/>
      <c r="B2" s="107"/>
      <c r="C2"/>
      <c r="D2"/>
      <c r="E2"/>
    </row>
    <row r="3" spans="1:5" ht="15.75" customHeight="1">
      <c r="A3" s="108">
        <f>обложка!C8</f>
        <v>0</v>
      </c>
      <c r="B3" s="108"/>
      <c r="C3"/>
      <c r="D3"/>
      <c r="E3"/>
    </row>
    <row r="4" spans="1:5" ht="15.75">
      <c r="A4"/>
      <c r="B4"/>
      <c r="C4"/>
      <c r="D4"/>
      <c r="E4"/>
    </row>
    <row r="5" spans="1:6" ht="45" customHeight="1">
      <c r="A5" s="109" t="s">
        <v>143</v>
      </c>
      <c r="B5" s="110">
        <f>'контрол лист'!B3</f>
        <v>0</v>
      </c>
      <c r="C5" s="110">
        <f>'контрол лист'!D3</f>
        <v>0</v>
      </c>
      <c r="D5" s="110" t="s">
        <v>144</v>
      </c>
      <c r="E5" s="111" t="s">
        <v>145</v>
      </c>
      <c r="F5" s="111" t="s">
        <v>145</v>
      </c>
    </row>
    <row r="6" spans="1:6" ht="16.5">
      <c r="A6" s="112">
        <v>1</v>
      </c>
      <c r="B6" s="113" t="s">
        <v>146</v>
      </c>
      <c r="C6" s="114" t="s">
        <v>35</v>
      </c>
      <c r="D6" s="115" t="s">
        <v>147</v>
      </c>
      <c r="E6" s="116">
        <v>45272</v>
      </c>
      <c r="F6" s="117">
        <v>45286</v>
      </c>
    </row>
    <row r="7" spans="1:6" ht="16.5">
      <c r="A7" s="112">
        <v>2</v>
      </c>
      <c r="B7" s="113" t="s">
        <v>148</v>
      </c>
      <c r="C7" s="114" t="s">
        <v>35</v>
      </c>
      <c r="D7" s="115" t="s">
        <v>147</v>
      </c>
      <c r="E7" s="116">
        <f aca="true" t="shared" si="0" ref="E7:E27">E6</f>
        <v>45272</v>
      </c>
      <c r="F7" s="117">
        <f aca="true" t="shared" si="1" ref="F7:F27">F6</f>
        <v>45286</v>
      </c>
    </row>
    <row r="8" spans="1:6" ht="16.5">
      <c r="A8" s="112">
        <v>3</v>
      </c>
      <c r="B8" s="113" t="s">
        <v>149</v>
      </c>
      <c r="C8" s="114" t="s">
        <v>35</v>
      </c>
      <c r="D8" s="115" t="s">
        <v>147</v>
      </c>
      <c r="E8" s="116">
        <f t="shared" si="0"/>
        <v>45272</v>
      </c>
      <c r="F8" s="117">
        <f t="shared" si="1"/>
        <v>45286</v>
      </c>
    </row>
    <row r="9" spans="1:6" ht="16.5">
      <c r="A9" s="112">
        <v>4</v>
      </c>
      <c r="B9" s="113" t="s">
        <v>149</v>
      </c>
      <c r="C9" s="114" t="s">
        <v>32</v>
      </c>
      <c r="D9" s="115" t="s">
        <v>147</v>
      </c>
      <c r="E9" s="116">
        <f t="shared" si="0"/>
        <v>45272</v>
      </c>
      <c r="F9" s="117">
        <f t="shared" si="1"/>
        <v>45286</v>
      </c>
    </row>
    <row r="10" spans="1:6" ht="24.75">
      <c r="A10" s="112">
        <v>5</v>
      </c>
      <c r="B10" s="113" t="s">
        <v>150</v>
      </c>
      <c r="C10" s="114" t="s">
        <v>35</v>
      </c>
      <c r="D10" s="115" t="s">
        <v>147</v>
      </c>
      <c r="E10" s="116">
        <f t="shared" si="0"/>
        <v>45272</v>
      </c>
      <c r="F10" s="117">
        <f t="shared" si="1"/>
        <v>45286</v>
      </c>
    </row>
    <row r="11" spans="1:6" ht="16.5">
      <c r="A11" s="112">
        <v>6</v>
      </c>
      <c r="B11" s="113" t="s">
        <v>151</v>
      </c>
      <c r="C11" s="114" t="s">
        <v>32</v>
      </c>
      <c r="D11" s="115" t="s">
        <v>147</v>
      </c>
      <c r="E11" s="116">
        <f t="shared" si="0"/>
        <v>45272</v>
      </c>
      <c r="F11" s="117">
        <f t="shared" si="1"/>
        <v>45286</v>
      </c>
    </row>
    <row r="12" spans="1:6" ht="16.5">
      <c r="A12" s="112">
        <v>7</v>
      </c>
      <c r="B12" s="113" t="s">
        <v>152</v>
      </c>
      <c r="C12" s="114" t="s">
        <v>32</v>
      </c>
      <c r="D12" s="115" t="s">
        <v>147</v>
      </c>
      <c r="E12" s="116">
        <f t="shared" si="0"/>
        <v>45272</v>
      </c>
      <c r="F12" s="117">
        <f t="shared" si="1"/>
        <v>45286</v>
      </c>
    </row>
    <row r="13" spans="1:6" ht="24.75">
      <c r="A13" s="112">
        <v>8</v>
      </c>
      <c r="B13" s="113" t="s">
        <v>150</v>
      </c>
      <c r="C13" s="114" t="s">
        <v>153</v>
      </c>
      <c r="D13" s="115" t="s">
        <v>147</v>
      </c>
      <c r="E13" s="116">
        <f t="shared" si="0"/>
        <v>45272</v>
      </c>
      <c r="F13" s="117">
        <f t="shared" si="1"/>
        <v>45286</v>
      </c>
    </row>
    <row r="14" spans="1:6" ht="16.5">
      <c r="A14" s="112">
        <v>9</v>
      </c>
      <c r="B14" s="113" t="s">
        <v>149</v>
      </c>
      <c r="C14" s="114" t="s">
        <v>153</v>
      </c>
      <c r="D14" s="115" t="s">
        <v>147</v>
      </c>
      <c r="E14" s="116">
        <f t="shared" si="0"/>
        <v>45272</v>
      </c>
      <c r="F14" s="117">
        <f t="shared" si="1"/>
        <v>45286</v>
      </c>
    </row>
    <row r="15" spans="1:6" ht="16.5">
      <c r="A15" s="112">
        <v>10</v>
      </c>
      <c r="B15" s="113" t="s">
        <v>151</v>
      </c>
      <c r="C15" s="114" t="s">
        <v>35</v>
      </c>
      <c r="D15" s="115" t="s">
        <v>147</v>
      </c>
      <c r="E15" s="116">
        <f t="shared" si="0"/>
        <v>45272</v>
      </c>
      <c r="F15" s="117">
        <f t="shared" si="1"/>
        <v>45286</v>
      </c>
    </row>
    <row r="16" spans="1:6" ht="16.5">
      <c r="A16" s="112">
        <v>11</v>
      </c>
      <c r="B16" s="113" t="s">
        <v>151</v>
      </c>
      <c r="C16" s="114" t="s">
        <v>154</v>
      </c>
      <c r="D16" s="115" t="s">
        <v>147</v>
      </c>
      <c r="E16" s="116">
        <f t="shared" si="0"/>
        <v>45272</v>
      </c>
      <c r="F16" s="117">
        <f t="shared" si="1"/>
        <v>45286</v>
      </c>
    </row>
    <row r="17" spans="1:6" ht="16.5">
      <c r="A17" s="112">
        <v>12</v>
      </c>
      <c r="B17" s="113" t="s">
        <v>155</v>
      </c>
      <c r="C17" s="114" t="s">
        <v>35</v>
      </c>
      <c r="D17" s="115" t="s">
        <v>147</v>
      </c>
      <c r="E17" s="116">
        <f t="shared" si="0"/>
        <v>45272</v>
      </c>
      <c r="F17" s="117">
        <f t="shared" si="1"/>
        <v>45286</v>
      </c>
    </row>
    <row r="18" spans="1:6" ht="16.5">
      <c r="A18" s="112">
        <v>13</v>
      </c>
      <c r="B18" s="113" t="s">
        <v>155</v>
      </c>
      <c r="C18" s="114" t="s">
        <v>153</v>
      </c>
      <c r="D18" s="115" t="s">
        <v>147</v>
      </c>
      <c r="E18" s="116">
        <f t="shared" si="0"/>
        <v>45272</v>
      </c>
      <c r="F18" s="117">
        <f t="shared" si="1"/>
        <v>45286</v>
      </c>
    </row>
    <row r="19" spans="1:6" ht="25.5" customHeight="1">
      <c r="A19" s="112">
        <v>14</v>
      </c>
      <c r="B19" s="113" t="s">
        <v>155</v>
      </c>
      <c r="C19" s="114" t="s">
        <v>32</v>
      </c>
      <c r="D19" s="115" t="s">
        <v>147</v>
      </c>
      <c r="E19" s="116">
        <f t="shared" si="0"/>
        <v>45272</v>
      </c>
      <c r="F19" s="117">
        <f t="shared" si="1"/>
        <v>45286</v>
      </c>
    </row>
    <row r="20" spans="1:6" ht="25.5" customHeight="1">
      <c r="A20" s="112">
        <v>15</v>
      </c>
      <c r="B20" s="113" t="s">
        <v>156</v>
      </c>
      <c r="C20" s="114" t="s">
        <v>35</v>
      </c>
      <c r="D20" s="115" t="s">
        <v>147</v>
      </c>
      <c r="E20" s="116">
        <f t="shared" si="0"/>
        <v>45272</v>
      </c>
      <c r="F20" s="117">
        <f t="shared" si="1"/>
        <v>45286</v>
      </c>
    </row>
    <row r="21" spans="1:6" ht="25.5" customHeight="1">
      <c r="A21" s="112">
        <v>16</v>
      </c>
      <c r="B21" s="113" t="s">
        <v>157</v>
      </c>
      <c r="C21" s="114" t="s">
        <v>35</v>
      </c>
      <c r="D21" s="115" t="s">
        <v>147</v>
      </c>
      <c r="E21" s="116">
        <f t="shared" si="0"/>
        <v>45272</v>
      </c>
      <c r="F21" s="117">
        <f t="shared" si="1"/>
        <v>45286</v>
      </c>
    </row>
    <row r="22" spans="1:6" ht="25.5" customHeight="1">
      <c r="A22" s="112">
        <v>17</v>
      </c>
      <c r="B22" s="113" t="s">
        <v>157</v>
      </c>
      <c r="C22" s="114" t="s">
        <v>154</v>
      </c>
      <c r="D22" s="115" t="s">
        <v>147</v>
      </c>
      <c r="E22" s="116">
        <f t="shared" si="0"/>
        <v>45272</v>
      </c>
      <c r="F22" s="117">
        <f t="shared" si="1"/>
        <v>45286</v>
      </c>
    </row>
    <row r="23" spans="1:6" ht="25.5" customHeight="1">
      <c r="A23" s="112">
        <v>18</v>
      </c>
      <c r="B23" s="113" t="s">
        <v>157</v>
      </c>
      <c r="C23" s="114" t="s">
        <v>32</v>
      </c>
      <c r="D23" s="115" t="s">
        <v>147</v>
      </c>
      <c r="E23" s="116">
        <f t="shared" si="0"/>
        <v>45272</v>
      </c>
      <c r="F23" s="117">
        <f t="shared" si="1"/>
        <v>45286</v>
      </c>
    </row>
    <row r="24" spans="1:6" ht="25.5" customHeight="1">
      <c r="A24" s="112">
        <v>19</v>
      </c>
      <c r="B24" s="113">
        <f>'контрол лист'!B22</f>
        <v>0</v>
      </c>
      <c r="C24" s="114" t="s">
        <v>32</v>
      </c>
      <c r="D24" s="115" t="s">
        <v>147</v>
      </c>
      <c r="E24" s="116">
        <f t="shared" si="0"/>
        <v>45272</v>
      </c>
      <c r="F24" s="117">
        <f t="shared" si="1"/>
        <v>45286</v>
      </c>
    </row>
    <row r="25" spans="1:6" ht="25.5" customHeight="1">
      <c r="A25" s="112">
        <v>20</v>
      </c>
      <c r="B25" s="113" t="s">
        <v>158</v>
      </c>
      <c r="C25" s="114" t="s">
        <v>35</v>
      </c>
      <c r="D25" s="115" t="s">
        <v>147</v>
      </c>
      <c r="E25" s="116">
        <f t="shared" si="0"/>
        <v>45272</v>
      </c>
      <c r="F25" s="117">
        <f t="shared" si="1"/>
        <v>45286</v>
      </c>
    </row>
    <row r="26" spans="1:6" ht="27" customHeight="1">
      <c r="A26" s="112">
        <v>21</v>
      </c>
      <c r="B26" s="113" t="s">
        <v>159</v>
      </c>
      <c r="C26" s="114" t="s">
        <v>35</v>
      </c>
      <c r="D26" s="115" t="s">
        <v>160</v>
      </c>
      <c r="E26" s="116">
        <f t="shared" si="0"/>
        <v>45272</v>
      </c>
      <c r="F26" s="117">
        <f t="shared" si="1"/>
        <v>45286</v>
      </c>
    </row>
    <row r="27" spans="1:6" ht="27.75" customHeight="1">
      <c r="A27" s="112">
        <v>22</v>
      </c>
      <c r="B27" s="113" t="s">
        <v>161</v>
      </c>
      <c r="C27" s="114" t="s">
        <v>35</v>
      </c>
      <c r="D27" s="115" t="s">
        <v>160</v>
      </c>
      <c r="E27" s="116">
        <f t="shared" si="0"/>
        <v>45272</v>
      </c>
      <c r="F27" s="117">
        <f t="shared" si="1"/>
        <v>45286</v>
      </c>
    </row>
    <row r="28" spans="1:6" ht="16.5">
      <c r="A28" s="118"/>
      <c r="B28" s="119"/>
      <c r="C28" s="120"/>
      <c r="D28" s="120"/>
      <c r="E28" s="120"/>
      <c r="F28" s="121"/>
    </row>
    <row r="29" spans="2:6" ht="27.75" customHeight="1">
      <c r="B29" s="122" t="s">
        <v>48</v>
      </c>
      <c r="C29"/>
      <c r="D29" s="123" t="s">
        <v>162</v>
      </c>
      <c r="E29" s="123"/>
      <c r="F29" s="123"/>
    </row>
    <row r="30" spans="2:5" ht="15.75">
      <c r="B30" s="10"/>
      <c r="C30"/>
      <c r="D30"/>
      <c r="E30"/>
    </row>
    <row r="31" spans="2:5" ht="15.75">
      <c r="B31" s="124" t="s">
        <v>17</v>
      </c>
      <c r="C31"/>
      <c r="D31"/>
      <c r="E31"/>
    </row>
    <row r="32" spans="2:6" ht="15.75" customHeight="1">
      <c r="B32" s="13" t="s">
        <v>18</v>
      </c>
      <c r="C32" s="13"/>
      <c r="D32" s="123" t="s">
        <v>163</v>
      </c>
      <c r="E32" s="123"/>
      <c r="F32" s="123"/>
    </row>
    <row r="38" ht="39.75" customHeight="1"/>
    <row r="41" ht="15.75" customHeight="1"/>
  </sheetData>
  <sheetProtection selectLockedCells="1" selectUnlockedCells="1"/>
  <mergeCells count="5">
    <mergeCell ref="A1:D1"/>
    <mergeCell ref="A3:B3"/>
    <mergeCell ref="D29:F29"/>
    <mergeCell ref="B32:C32"/>
    <mergeCell ref="D32:F32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79" zoomScaleNormal="79" workbookViewId="0" topLeftCell="A1">
      <selection activeCell="D3" sqref="D3"/>
    </sheetView>
  </sheetViews>
  <sheetFormatPr defaultColWidth="8.796875" defaultRowHeight="14.25"/>
  <cols>
    <col min="1" max="1" width="18.69921875" style="106" customWidth="1"/>
    <col min="2" max="2" width="16.19921875" style="105" customWidth="1"/>
    <col min="3" max="3" width="11.19921875" style="125" customWidth="1"/>
    <col min="4" max="4" width="11.69921875" style="105" customWidth="1"/>
    <col min="5" max="5" width="14.69921875" style="105" customWidth="1"/>
    <col min="6" max="6" width="8.69921875" style="125" customWidth="1"/>
    <col min="7" max="16384" width="11.19921875" style="105" customWidth="1"/>
  </cols>
  <sheetData>
    <row r="1" spans="1:256" ht="14.25" customHeight="1">
      <c r="A1" s="126" t="s">
        <v>164</v>
      </c>
      <c r="B1" s="126"/>
      <c r="C1" s="126"/>
      <c r="D1" s="126"/>
      <c r="E1" s="126"/>
      <c r="F1" s="12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27" t="s">
        <v>165</v>
      </c>
      <c r="B2" s="127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0" customFormat="1" ht="57">
      <c r="A3" s="128">
        <f>'контрол лист'!B3</f>
        <v>0</v>
      </c>
      <c r="B3" s="128">
        <f>'контрол лист'!C3</f>
        <v>0</v>
      </c>
      <c r="C3" s="128" t="s">
        <v>166</v>
      </c>
      <c r="D3" s="129" t="s">
        <v>167</v>
      </c>
      <c r="E3" s="128" t="s">
        <v>168</v>
      </c>
      <c r="F3" s="128" t="s">
        <v>169</v>
      </c>
    </row>
    <row r="4" spans="1:6" ht="18.75">
      <c r="A4" s="128" t="s">
        <v>170</v>
      </c>
      <c r="B4" s="131" t="s">
        <v>171</v>
      </c>
      <c r="C4" s="131"/>
      <c r="D4" s="100"/>
      <c r="E4" s="100"/>
      <c r="F4" s="100"/>
    </row>
    <row r="5" spans="1:6" ht="37.5">
      <c r="A5" s="128" t="s">
        <v>151</v>
      </c>
      <c r="B5" s="131">
        <v>4.5</v>
      </c>
      <c r="C5" s="131"/>
      <c r="D5" s="100"/>
      <c r="E5" s="100"/>
      <c r="F5" s="100"/>
    </row>
    <row r="6" spans="1:6" ht="37.5">
      <c r="A6" s="128" t="s">
        <v>172</v>
      </c>
      <c r="B6" s="131" t="s">
        <v>173</v>
      </c>
      <c r="C6" s="131"/>
      <c r="D6" s="100"/>
      <c r="E6" s="100"/>
      <c r="F6" s="100"/>
    </row>
    <row r="7" spans="1:6" ht="37.5">
      <c r="A7" s="128" t="s">
        <v>174</v>
      </c>
      <c r="B7" s="131">
        <v>12</v>
      </c>
      <c r="C7" s="131"/>
      <c r="D7" s="100"/>
      <c r="E7" s="100"/>
      <c r="F7" s="100"/>
    </row>
    <row r="8" spans="1:6" ht="37.5">
      <c r="A8" s="128" t="s">
        <v>175</v>
      </c>
      <c r="B8" s="131">
        <v>13.14</v>
      </c>
      <c r="C8" s="131"/>
      <c r="D8" s="100"/>
      <c r="E8" s="100"/>
      <c r="F8" s="100"/>
    </row>
    <row r="9" spans="1:6" ht="37.5">
      <c r="A9" s="128" t="s">
        <v>176</v>
      </c>
      <c r="B9" s="131">
        <v>15.16</v>
      </c>
      <c r="C9" s="131"/>
      <c r="D9" s="100"/>
      <c r="E9" s="100"/>
      <c r="F9" s="100"/>
    </row>
    <row r="10" spans="1:6" ht="27" customHeight="1">
      <c r="A10" s="128" t="s">
        <v>177</v>
      </c>
      <c r="B10" s="131" t="s">
        <v>178</v>
      </c>
      <c r="C10" s="131"/>
      <c r="D10" s="100"/>
      <c r="E10" s="100"/>
      <c r="F10" s="100"/>
    </row>
    <row r="11" spans="1:6" ht="18.75">
      <c r="A11" s="128" t="s">
        <v>179</v>
      </c>
      <c r="B11" s="131">
        <v>20.21</v>
      </c>
      <c r="C11" s="100"/>
      <c r="D11" s="132"/>
      <c r="E11" s="132"/>
      <c r="F11" s="100"/>
    </row>
    <row r="12" spans="1:6" ht="56.25">
      <c r="A12" s="128" t="s">
        <v>180</v>
      </c>
      <c r="B12" s="131">
        <v>22</v>
      </c>
      <c r="C12" s="100"/>
      <c r="D12" s="132"/>
      <c r="E12" s="132"/>
      <c r="F12" s="100"/>
    </row>
    <row r="13" spans="1:6" ht="37.5">
      <c r="A13" s="128" t="s">
        <v>181</v>
      </c>
      <c r="B13" s="131">
        <v>23</v>
      </c>
      <c r="C13" s="100"/>
      <c r="D13" s="132"/>
      <c r="E13" s="132"/>
      <c r="F13" s="100"/>
    </row>
    <row r="14" spans="1:6" ht="37.5">
      <c r="A14" s="128" t="s">
        <v>182</v>
      </c>
      <c r="B14" s="131">
        <v>24</v>
      </c>
      <c r="C14" s="100"/>
      <c r="D14" s="132"/>
      <c r="E14" s="132"/>
      <c r="F14" s="100"/>
    </row>
    <row r="15" spans="1:6" ht="37.5">
      <c r="A15" s="128" t="s">
        <v>183</v>
      </c>
      <c r="B15" s="131">
        <v>25</v>
      </c>
      <c r="C15" s="100"/>
      <c r="D15" s="132"/>
      <c r="E15" s="132"/>
      <c r="F15" s="100"/>
    </row>
    <row r="16" spans="1:6" ht="18.75" customHeight="1">
      <c r="A16" s="133" t="s">
        <v>184</v>
      </c>
      <c r="B16" s="133"/>
      <c r="C16" s="133"/>
      <c r="D16" s="132"/>
      <c r="E16" s="132"/>
      <c r="F16" s="100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zoomScale="79" zoomScaleNormal="79" workbookViewId="0" topLeftCell="A16">
      <selection activeCell="M22" sqref="M22"/>
    </sheetView>
  </sheetViews>
  <sheetFormatPr defaultColWidth="8.796875" defaultRowHeight="14.25"/>
  <cols>
    <col min="1" max="1" width="2.796875" style="134" customWidth="1"/>
    <col min="2" max="2" width="21.69921875" style="135" customWidth="1"/>
    <col min="3" max="3" width="9.796875" style="135" customWidth="1"/>
    <col min="4" max="4" width="6.69921875" style="136" customWidth="1"/>
    <col min="5" max="5" width="10.8984375" style="135" customWidth="1"/>
    <col min="6" max="6" width="15.69921875" style="135" customWidth="1"/>
    <col min="7" max="7" width="6.796875" style="136" customWidth="1"/>
    <col min="8" max="8" width="7.19921875" style="136" customWidth="1"/>
    <col min="9" max="9" width="5.3984375" style="136" customWidth="1"/>
    <col min="10" max="11" width="6.19921875" style="136" customWidth="1"/>
    <col min="12" max="12" width="10.19921875" style="136" customWidth="1"/>
    <col min="13" max="252" width="11.19921875" style="137" customWidth="1"/>
    <col min="253" max="16384" width="11.19921875" style="138" customWidth="1"/>
  </cols>
  <sheetData>
    <row r="1" spans="1:12" s="138" customFormat="1" ht="21" customHeight="1">
      <c r="A1" s="134"/>
      <c r="B1" s="139" t="s">
        <v>13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ht="15.75" customHeight="1">
      <c r="B2" s="140">
        <f>обложка!C8</f>
        <v>0</v>
      </c>
      <c r="C2" s="140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82.5" customHeight="1">
      <c r="A3" s="141" t="s">
        <v>185</v>
      </c>
      <c r="B3" s="142" t="s">
        <v>186</v>
      </c>
      <c r="C3" s="142" t="s">
        <v>187</v>
      </c>
      <c r="D3" s="143" t="s">
        <v>188</v>
      </c>
      <c r="E3" s="142" t="s">
        <v>189</v>
      </c>
      <c r="F3" s="142" t="s">
        <v>190</v>
      </c>
      <c r="G3" s="144" t="s">
        <v>191</v>
      </c>
      <c r="H3" s="144" t="s">
        <v>192</v>
      </c>
      <c r="I3" s="145" t="s">
        <v>193</v>
      </c>
      <c r="J3" s="143" t="s">
        <v>194</v>
      </c>
      <c r="K3" s="146" t="s">
        <v>195</v>
      </c>
      <c r="L3" s="143" t="s">
        <v>196</v>
      </c>
    </row>
    <row r="4" spans="1:12" ht="15.75">
      <c r="A4" s="142">
        <v>1</v>
      </c>
      <c r="B4" s="141" t="s">
        <v>146</v>
      </c>
      <c r="C4" s="141">
        <v>21</v>
      </c>
      <c r="D4" s="141" t="s">
        <v>35</v>
      </c>
      <c r="E4" s="147" t="s">
        <v>197</v>
      </c>
      <c r="F4" s="147" t="s">
        <v>31</v>
      </c>
      <c r="G4" s="141">
        <v>1</v>
      </c>
      <c r="H4" s="141">
        <v>0</v>
      </c>
      <c r="I4" s="141">
        <v>0</v>
      </c>
      <c r="J4" s="141">
        <v>0</v>
      </c>
      <c r="K4" s="141">
        <v>0</v>
      </c>
      <c r="L4" s="148">
        <v>0</v>
      </c>
    </row>
    <row r="5" spans="1:12" ht="15.75">
      <c r="A5" s="142">
        <v>2</v>
      </c>
      <c r="B5" s="141" t="s">
        <v>148</v>
      </c>
      <c r="C5" s="141">
        <v>4</v>
      </c>
      <c r="D5" s="141" t="s">
        <v>35</v>
      </c>
      <c r="E5" s="147" t="s">
        <v>197</v>
      </c>
      <c r="F5" s="147" t="s">
        <v>31</v>
      </c>
      <c r="G5" s="141">
        <v>1</v>
      </c>
      <c r="H5" s="141">
        <v>0</v>
      </c>
      <c r="I5" s="141">
        <v>0</v>
      </c>
      <c r="J5" s="141">
        <v>0</v>
      </c>
      <c r="K5" s="141">
        <v>0</v>
      </c>
      <c r="L5" s="148">
        <v>0</v>
      </c>
    </row>
    <row r="6" spans="1:12" ht="36">
      <c r="A6" s="142">
        <v>3</v>
      </c>
      <c r="B6" s="141" t="s">
        <v>149</v>
      </c>
      <c r="C6" s="141" t="s">
        <v>198</v>
      </c>
      <c r="D6" s="141" t="s">
        <v>35</v>
      </c>
      <c r="E6" s="147" t="s">
        <v>197</v>
      </c>
      <c r="F6" s="147" t="s">
        <v>31</v>
      </c>
      <c r="G6" s="141">
        <v>12</v>
      </c>
      <c r="H6" s="141">
        <v>0</v>
      </c>
      <c r="I6" s="141">
        <v>0</v>
      </c>
      <c r="J6" s="141">
        <v>0</v>
      </c>
      <c r="K6" s="141">
        <v>0</v>
      </c>
      <c r="L6" s="148">
        <v>0</v>
      </c>
    </row>
    <row r="7" spans="1:12" ht="24.75">
      <c r="A7" s="142">
        <v>4</v>
      </c>
      <c r="B7" s="141" t="s">
        <v>149</v>
      </c>
      <c r="C7" s="141">
        <v>3.4</v>
      </c>
      <c r="D7" s="141" t="s">
        <v>32</v>
      </c>
      <c r="E7" s="147" t="s">
        <v>197</v>
      </c>
      <c r="F7" s="147" t="s">
        <v>31</v>
      </c>
      <c r="G7" s="141">
        <v>2</v>
      </c>
      <c r="H7" s="141">
        <v>0</v>
      </c>
      <c r="I7" s="141">
        <v>0</v>
      </c>
      <c r="J7" s="141">
        <v>0</v>
      </c>
      <c r="K7" s="141">
        <v>0</v>
      </c>
      <c r="L7" s="148" t="s">
        <v>199</v>
      </c>
    </row>
    <row r="8" spans="1:12" ht="25.5" customHeight="1">
      <c r="A8" s="142"/>
      <c r="B8" s="113" t="s">
        <v>151</v>
      </c>
      <c r="C8" s="141">
        <v>1</v>
      </c>
      <c r="D8" s="141" t="s">
        <v>32</v>
      </c>
      <c r="E8" s="147" t="s">
        <v>197</v>
      </c>
      <c r="F8" s="147" t="s">
        <v>31</v>
      </c>
      <c r="G8" s="141">
        <v>1</v>
      </c>
      <c r="H8" s="141">
        <v>0</v>
      </c>
      <c r="I8" s="141">
        <v>0</v>
      </c>
      <c r="J8" s="141">
        <v>0</v>
      </c>
      <c r="K8" s="141">
        <v>0</v>
      </c>
      <c r="L8" s="148" t="s">
        <v>199</v>
      </c>
    </row>
    <row r="9" spans="1:12" ht="25.5" customHeight="1">
      <c r="A9" s="142"/>
      <c r="B9" s="113" t="s">
        <v>152</v>
      </c>
      <c r="C9" s="141">
        <v>6</v>
      </c>
      <c r="D9" s="141" t="s">
        <v>32</v>
      </c>
      <c r="E9" s="147" t="s">
        <v>197</v>
      </c>
      <c r="F9" s="147" t="s">
        <v>31</v>
      </c>
      <c r="G9" s="141">
        <v>1</v>
      </c>
      <c r="H9" s="141">
        <v>0</v>
      </c>
      <c r="I9" s="141">
        <v>0</v>
      </c>
      <c r="J9" s="141">
        <v>0</v>
      </c>
      <c r="K9" s="141">
        <v>0</v>
      </c>
      <c r="L9" s="148" t="s">
        <v>199</v>
      </c>
    </row>
    <row r="10" spans="1:12" ht="36">
      <c r="A10" s="142">
        <v>5</v>
      </c>
      <c r="B10" s="141" t="s">
        <v>150</v>
      </c>
      <c r="C10" s="141">
        <v>26.13</v>
      </c>
      <c r="D10" s="141" t="s">
        <v>35</v>
      </c>
      <c r="E10" s="147" t="s">
        <v>197</v>
      </c>
      <c r="F10" s="147" t="s">
        <v>31</v>
      </c>
      <c r="G10" s="141">
        <v>2</v>
      </c>
      <c r="H10" s="141">
        <v>0</v>
      </c>
      <c r="I10" s="141">
        <v>0</v>
      </c>
      <c r="J10" s="141">
        <v>0</v>
      </c>
      <c r="K10" s="141">
        <v>0</v>
      </c>
      <c r="L10" s="148">
        <v>0</v>
      </c>
    </row>
    <row r="11" spans="1:12" ht="36">
      <c r="A11" s="142">
        <v>6</v>
      </c>
      <c r="B11" s="141" t="s">
        <v>150</v>
      </c>
      <c r="C11" s="141">
        <v>5</v>
      </c>
      <c r="D11" s="141" t="s">
        <v>153</v>
      </c>
      <c r="E11" s="147" t="s">
        <v>197</v>
      </c>
      <c r="F11" s="147" t="s">
        <v>31</v>
      </c>
      <c r="G11" s="141">
        <v>1</v>
      </c>
      <c r="H11" s="141">
        <v>0</v>
      </c>
      <c r="I11" s="141">
        <v>0</v>
      </c>
      <c r="J11" s="141">
        <v>0</v>
      </c>
      <c r="K11" s="141">
        <v>0</v>
      </c>
      <c r="L11" s="148" t="s">
        <v>200</v>
      </c>
    </row>
    <row r="12" spans="1:12" ht="36">
      <c r="A12" s="142">
        <v>7</v>
      </c>
      <c r="B12" s="141" t="s">
        <v>149</v>
      </c>
      <c r="C12" s="141">
        <v>1.3</v>
      </c>
      <c r="D12" s="141" t="s">
        <v>153</v>
      </c>
      <c r="E12" s="147" t="s">
        <v>197</v>
      </c>
      <c r="F12" s="147" t="s">
        <v>31</v>
      </c>
      <c r="G12" s="141">
        <v>2</v>
      </c>
      <c r="H12" s="141">
        <v>0</v>
      </c>
      <c r="I12" s="141">
        <v>0</v>
      </c>
      <c r="J12" s="141">
        <v>0</v>
      </c>
      <c r="K12" s="141">
        <v>0</v>
      </c>
      <c r="L12" s="148" t="s">
        <v>200</v>
      </c>
    </row>
    <row r="13" spans="1:12" ht="23.25" customHeight="1">
      <c r="A13" s="142">
        <v>8</v>
      </c>
      <c r="B13" s="141" t="s">
        <v>151</v>
      </c>
      <c r="C13" s="141" t="s">
        <v>201</v>
      </c>
      <c r="D13" s="141" t="s">
        <v>35</v>
      </c>
      <c r="E13" s="147" t="s">
        <v>197</v>
      </c>
      <c r="F13" s="147" t="s">
        <v>31</v>
      </c>
      <c r="G13" s="141">
        <v>5</v>
      </c>
      <c r="H13" s="141">
        <v>0</v>
      </c>
      <c r="I13" s="141">
        <v>0</v>
      </c>
      <c r="J13" s="141">
        <v>0</v>
      </c>
      <c r="K13" s="141">
        <v>0</v>
      </c>
      <c r="L13" s="148">
        <v>0</v>
      </c>
    </row>
    <row r="14" spans="1:12" ht="25.5" customHeight="1">
      <c r="A14" s="142">
        <v>9</v>
      </c>
      <c r="B14" s="141" t="s">
        <v>151</v>
      </c>
      <c r="C14" s="141">
        <v>2</v>
      </c>
      <c r="D14" s="141" t="s">
        <v>154</v>
      </c>
      <c r="E14" s="147" t="s">
        <v>197</v>
      </c>
      <c r="F14" s="147" t="s">
        <v>31</v>
      </c>
      <c r="G14" s="141">
        <v>1</v>
      </c>
      <c r="H14" s="141">
        <v>0</v>
      </c>
      <c r="I14" s="141">
        <v>0</v>
      </c>
      <c r="J14" s="141">
        <v>0</v>
      </c>
      <c r="K14" s="141">
        <v>0</v>
      </c>
      <c r="L14" s="148" t="s">
        <v>199</v>
      </c>
    </row>
    <row r="15" spans="1:12" ht="24.75">
      <c r="A15" s="142">
        <v>10</v>
      </c>
      <c r="B15" s="141" t="s">
        <v>155</v>
      </c>
      <c r="C15" s="141" t="s">
        <v>202</v>
      </c>
      <c r="D15" s="141" t="s">
        <v>35</v>
      </c>
      <c r="E15" s="147" t="s">
        <v>197</v>
      </c>
      <c r="F15" s="147" t="s">
        <v>31</v>
      </c>
      <c r="G15" s="141">
        <v>7</v>
      </c>
      <c r="H15" s="141">
        <v>0</v>
      </c>
      <c r="I15" s="141">
        <v>0</v>
      </c>
      <c r="J15" s="141">
        <v>0</v>
      </c>
      <c r="K15" s="141">
        <v>0</v>
      </c>
      <c r="L15" s="148">
        <v>0</v>
      </c>
    </row>
    <row r="16" spans="1:12" ht="36">
      <c r="A16" s="142">
        <v>11</v>
      </c>
      <c r="B16" s="141" t="s">
        <v>155</v>
      </c>
      <c r="C16" s="141">
        <v>2.6</v>
      </c>
      <c r="D16" s="141" t="s">
        <v>153</v>
      </c>
      <c r="E16" s="147" t="s">
        <v>197</v>
      </c>
      <c r="F16" s="147" t="s">
        <v>31</v>
      </c>
      <c r="G16" s="141">
        <v>2</v>
      </c>
      <c r="H16" s="141">
        <v>0</v>
      </c>
      <c r="I16" s="141">
        <v>0</v>
      </c>
      <c r="J16" s="141">
        <v>0</v>
      </c>
      <c r="K16" s="141">
        <v>0</v>
      </c>
      <c r="L16" s="148" t="s">
        <v>200</v>
      </c>
    </row>
    <row r="17" spans="1:12" ht="24.75">
      <c r="A17" s="142">
        <v>12</v>
      </c>
      <c r="B17" s="141" t="s">
        <v>155</v>
      </c>
      <c r="C17" s="141">
        <v>5</v>
      </c>
      <c r="D17" s="141" t="s">
        <v>32</v>
      </c>
      <c r="E17" s="147" t="s">
        <v>197</v>
      </c>
      <c r="F17" s="147" t="s">
        <v>31</v>
      </c>
      <c r="G17" s="141">
        <v>1</v>
      </c>
      <c r="H17" s="141">
        <v>0</v>
      </c>
      <c r="I17" s="141">
        <v>0</v>
      </c>
      <c r="J17" s="141">
        <v>0</v>
      </c>
      <c r="K17" s="141">
        <v>0</v>
      </c>
      <c r="L17" s="148" t="s">
        <v>199</v>
      </c>
    </row>
    <row r="18" spans="1:12" ht="36">
      <c r="A18" s="142">
        <v>13</v>
      </c>
      <c r="B18" s="141" t="s">
        <v>156</v>
      </c>
      <c r="C18" s="141">
        <v>35</v>
      </c>
      <c r="D18" s="141" t="s">
        <v>35</v>
      </c>
      <c r="E18" s="147" t="s">
        <v>197</v>
      </c>
      <c r="F18" s="147" t="s">
        <v>31</v>
      </c>
      <c r="G18" s="141">
        <v>1</v>
      </c>
      <c r="H18" s="141">
        <v>0</v>
      </c>
      <c r="I18" s="141">
        <v>0</v>
      </c>
      <c r="J18" s="141">
        <v>0</v>
      </c>
      <c r="K18" s="141">
        <v>0</v>
      </c>
      <c r="L18" s="148">
        <v>0</v>
      </c>
    </row>
    <row r="19" spans="1:12" ht="24.75">
      <c r="A19" s="142">
        <v>14</v>
      </c>
      <c r="B19" s="141" t="s">
        <v>157</v>
      </c>
      <c r="C19" s="141" t="s">
        <v>203</v>
      </c>
      <c r="D19" s="141" t="s">
        <v>35</v>
      </c>
      <c r="E19" s="147" t="s">
        <v>197</v>
      </c>
      <c r="F19" s="147" t="s">
        <v>31</v>
      </c>
      <c r="G19" s="141">
        <v>5</v>
      </c>
      <c r="H19" s="141">
        <v>0</v>
      </c>
      <c r="I19" s="141">
        <v>0</v>
      </c>
      <c r="J19" s="141">
        <v>0</v>
      </c>
      <c r="K19" s="141">
        <v>0</v>
      </c>
      <c r="L19" s="148">
        <v>0</v>
      </c>
    </row>
    <row r="20" spans="1:12" ht="15.75">
      <c r="A20" s="142">
        <v>15</v>
      </c>
      <c r="B20" s="141" t="s">
        <v>157</v>
      </c>
      <c r="C20" s="141" t="s">
        <v>204</v>
      </c>
      <c r="D20" s="141" t="s">
        <v>154</v>
      </c>
      <c r="E20" s="147" t="s">
        <v>197</v>
      </c>
      <c r="F20" s="147" t="s">
        <v>31</v>
      </c>
      <c r="G20" s="141">
        <v>3</v>
      </c>
      <c r="H20" s="141">
        <v>0</v>
      </c>
      <c r="I20" s="141">
        <v>0</v>
      </c>
      <c r="J20" s="141">
        <v>0</v>
      </c>
      <c r="K20" s="141">
        <v>0</v>
      </c>
      <c r="L20" s="148" t="s">
        <v>199</v>
      </c>
    </row>
    <row r="21" spans="1:12" ht="15.75">
      <c r="A21" s="142">
        <v>16</v>
      </c>
      <c r="B21" s="141" t="s">
        <v>157</v>
      </c>
      <c r="C21" s="141">
        <v>4</v>
      </c>
      <c r="D21" s="141" t="s">
        <v>32</v>
      </c>
      <c r="E21" s="147" t="s">
        <v>197</v>
      </c>
      <c r="F21" s="147" t="s">
        <v>31</v>
      </c>
      <c r="G21" s="141">
        <v>1</v>
      </c>
      <c r="H21" s="141">
        <v>0</v>
      </c>
      <c r="I21" s="141">
        <v>0</v>
      </c>
      <c r="J21" s="141">
        <v>0</v>
      </c>
      <c r="K21" s="141">
        <v>0</v>
      </c>
      <c r="L21" s="148" t="s">
        <v>199</v>
      </c>
    </row>
    <row r="22" spans="1:12" ht="15.75">
      <c r="A22" s="142">
        <v>17</v>
      </c>
      <c r="B22" s="141" t="s">
        <v>205</v>
      </c>
      <c r="C22" s="141">
        <v>7.8</v>
      </c>
      <c r="D22" s="141" t="s">
        <v>32</v>
      </c>
      <c r="E22" s="147" t="s">
        <v>197</v>
      </c>
      <c r="F22" s="147" t="s">
        <v>31</v>
      </c>
      <c r="G22" s="141">
        <v>2</v>
      </c>
      <c r="H22" s="141">
        <v>0</v>
      </c>
      <c r="I22" s="141">
        <v>0</v>
      </c>
      <c r="J22" s="141">
        <v>0</v>
      </c>
      <c r="K22" s="141">
        <v>0</v>
      </c>
      <c r="L22" s="148" t="s">
        <v>199</v>
      </c>
    </row>
    <row r="23" spans="1:12" ht="24.75">
      <c r="A23" s="142">
        <v>18</v>
      </c>
      <c r="B23" s="141" t="s">
        <v>158</v>
      </c>
      <c r="C23" s="141">
        <v>33</v>
      </c>
      <c r="D23" s="141" t="s">
        <v>35</v>
      </c>
      <c r="E23" s="147" t="s">
        <v>197</v>
      </c>
      <c r="F23" s="147" t="s">
        <v>31</v>
      </c>
      <c r="G23" s="141">
        <v>1</v>
      </c>
      <c r="H23" s="141">
        <v>0</v>
      </c>
      <c r="I23" s="141">
        <v>0</v>
      </c>
      <c r="J23" s="141">
        <v>0</v>
      </c>
      <c r="K23" s="141">
        <v>0</v>
      </c>
      <c r="L23" s="148">
        <v>0</v>
      </c>
    </row>
    <row r="24" spans="1:12" ht="33.75" customHeight="1">
      <c r="A24" s="142">
        <v>19</v>
      </c>
      <c r="B24" s="141" t="s">
        <v>159</v>
      </c>
      <c r="C24" s="141" t="s">
        <v>206</v>
      </c>
      <c r="D24" s="141" t="s">
        <v>35</v>
      </c>
      <c r="E24" s="147" t="s">
        <v>207</v>
      </c>
      <c r="F24" s="147" t="s">
        <v>208</v>
      </c>
      <c r="G24" s="141">
        <v>20</v>
      </c>
      <c r="H24" s="141">
        <v>0</v>
      </c>
      <c r="I24" s="141" t="s">
        <v>75</v>
      </c>
      <c r="J24" s="141" t="s">
        <v>75</v>
      </c>
      <c r="K24" s="141" t="s">
        <v>75</v>
      </c>
      <c r="L24" s="148">
        <v>0</v>
      </c>
    </row>
    <row r="25" spans="1:12" ht="15.75">
      <c r="A25" s="142">
        <v>20</v>
      </c>
      <c r="B25" s="141" t="s">
        <v>161</v>
      </c>
      <c r="C25" s="141" t="s">
        <v>201</v>
      </c>
      <c r="D25" s="141" t="s">
        <v>35</v>
      </c>
      <c r="E25" s="147" t="s">
        <v>207</v>
      </c>
      <c r="F25" s="147" t="s">
        <v>79</v>
      </c>
      <c r="G25" s="141">
        <v>5</v>
      </c>
      <c r="H25" s="141">
        <v>0</v>
      </c>
      <c r="I25" s="141">
        <v>0</v>
      </c>
      <c r="J25" s="141">
        <v>0</v>
      </c>
      <c r="K25" s="141">
        <v>0</v>
      </c>
      <c r="L25" s="148">
        <v>0</v>
      </c>
    </row>
    <row r="26" spans="1:12" ht="15.75" customHeight="1">
      <c r="A26" s="149" t="s">
        <v>209</v>
      </c>
      <c r="B26" s="149"/>
      <c r="C26" s="149"/>
      <c r="D26" s="149"/>
      <c r="E26" s="149" t="s">
        <v>35</v>
      </c>
      <c r="F26" s="149" t="s">
        <v>31</v>
      </c>
      <c r="G26" s="150">
        <f>G4+G5+G6+G10+G13+G15+G18+G19+G23</f>
        <v>35</v>
      </c>
      <c r="H26" s="134"/>
      <c r="I26" s="134"/>
      <c r="J26" s="134"/>
      <c r="K26" s="134"/>
      <c r="L26" s="151"/>
    </row>
    <row r="27" spans="1:12" ht="25.5" customHeight="1">
      <c r="A27" s="149" t="s">
        <v>210</v>
      </c>
      <c r="B27" s="149"/>
      <c r="C27" s="149"/>
      <c r="D27" s="149"/>
      <c r="E27" s="149" t="s">
        <v>153</v>
      </c>
      <c r="F27" s="149" t="s">
        <v>31</v>
      </c>
      <c r="G27" s="150">
        <f>G11+G12+G16</f>
        <v>5</v>
      </c>
      <c r="H27" s="134"/>
      <c r="I27" s="134"/>
      <c r="J27" s="134"/>
      <c r="K27" s="134"/>
      <c r="L27" s="151"/>
    </row>
    <row r="28" spans="1:12" ht="15.75" customHeight="1">
      <c r="A28" s="149" t="s">
        <v>30</v>
      </c>
      <c r="B28" s="149"/>
      <c r="C28" s="149"/>
      <c r="D28" s="149"/>
      <c r="E28" s="149" t="s">
        <v>32</v>
      </c>
      <c r="F28" s="149" t="s">
        <v>31</v>
      </c>
      <c r="G28" s="150">
        <v>8</v>
      </c>
      <c r="H28" s="152"/>
      <c r="I28" s="134"/>
      <c r="J28" s="134"/>
      <c r="K28" s="134"/>
      <c r="L28" s="151"/>
    </row>
    <row r="29" spans="1:12" ht="24.75" customHeight="1">
      <c r="A29" s="149" t="s">
        <v>210</v>
      </c>
      <c r="B29" s="149"/>
      <c r="C29" s="149"/>
      <c r="D29" s="149"/>
      <c r="E29" s="149" t="s">
        <v>154</v>
      </c>
      <c r="F29" s="149" t="s">
        <v>31</v>
      </c>
      <c r="G29" s="150">
        <v>4</v>
      </c>
      <c r="H29" s="134"/>
      <c r="I29" s="134"/>
      <c r="J29" s="134"/>
      <c r="K29" s="134"/>
      <c r="L29" s="151"/>
    </row>
    <row r="30" spans="1:12" ht="27.75" customHeight="1">
      <c r="A30" s="149" t="s">
        <v>211</v>
      </c>
      <c r="B30" s="149"/>
      <c r="C30" s="149"/>
      <c r="D30" s="149"/>
      <c r="E30" s="149" t="s">
        <v>35</v>
      </c>
      <c r="F30" s="149" t="s">
        <v>208</v>
      </c>
      <c r="G30" s="150">
        <f>G24</f>
        <v>20</v>
      </c>
      <c r="H30" s="134"/>
      <c r="I30" s="134"/>
      <c r="J30" s="134"/>
      <c r="K30" s="134"/>
      <c r="L30" s="153"/>
    </row>
    <row r="31" spans="1:12" ht="15.75" customHeight="1">
      <c r="A31" s="149" t="s">
        <v>78</v>
      </c>
      <c r="B31" s="149"/>
      <c r="C31" s="149"/>
      <c r="D31" s="149"/>
      <c r="E31" s="149" t="s">
        <v>35</v>
      </c>
      <c r="F31" s="149" t="s">
        <v>79</v>
      </c>
      <c r="G31" s="150">
        <v>5</v>
      </c>
      <c r="H31" s="134"/>
      <c r="I31" s="134"/>
      <c r="J31" s="134"/>
      <c r="K31" s="134"/>
      <c r="L31" s="153"/>
    </row>
    <row r="32" spans="1:12" ht="15.75" customHeight="1">
      <c r="A32" s="154" t="s">
        <v>212</v>
      </c>
      <c r="B32" s="154"/>
      <c r="C32" s="154"/>
      <c r="D32" s="154"/>
      <c r="E32" s="154"/>
      <c r="F32" s="154"/>
      <c r="G32" s="154"/>
      <c r="H32" s="155">
        <v>0</v>
      </c>
      <c r="I32" s="153"/>
      <c r="J32" s="153"/>
      <c r="K32" s="153"/>
      <c r="L32" s="134"/>
    </row>
    <row r="33" spans="1:11" ht="15.75" customHeight="1">
      <c r="A33" s="156" t="s">
        <v>213</v>
      </c>
      <c r="B33" s="156"/>
      <c r="C33" s="156"/>
      <c r="D33" s="156"/>
      <c r="E33" s="156"/>
      <c r="F33" s="156"/>
      <c r="G33" s="156"/>
      <c r="H33" s="156"/>
      <c r="I33" s="157" t="s">
        <v>75</v>
      </c>
      <c r="J33" s="151"/>
      <c r="K33" s="151"/>
    </row>
    <row r="34" spans="1:11" ht="15.75" customHeight="1">
      <c r="A34" s="158" t="s">
        <v>214</v>
      </c>
      <c r="B34" s="158"/>
      <c r="C34" s="158"/>
      <c r="D34" s="158"/>
      <c r="E34" s="158"/>
      <c r="F34" s="158"/>
      <c r="G34" s="158"/>
      <c r="H34" s="158"/>
      <c r="I34" s="158"/>
      <c r="J34" s="159" t="s">
        <v>75</v>
      </c>
      <c r="K34" s="151"/>
    </row>
    <row r="35" spans="1:11" ht="15.75" customHeight="1">
      <c r="A35" s="156" t="s">
        <v>215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60" t="s">
        <v>75</v>
      </c>
    </row>
    <row r="36" spans="1:12" ht="15.75" customHeight="1">
      <c r="A36" s="156" t="s">
        <v>216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61" t="s">
        <v>75</v>
      </c>
    </row>
    <row r="37" spans="1:12" s="137" customFormat="1" ht="15.75" customHeight="1">
      <c r="A37" s="162" t="s">
        <v>217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36"/>
    </row>
    <row r="38" ht="15.75" customHeight="1"/>
    <row r="39" spans="2:8" ht="15.75" customHeight="1">
      <c r="B39" s="163" t="s">
        <v>14</v>
      </c>
      <c r="C39" s="164"/>
      <c r="D39" s="134"/>
      <c r="E39" s="134"/>
      <c r="F39" s="134"/>
      <c r="G39" s="134"/>
      <c r="H39" s="134"/>
    </row>
    <row r="40" spans="2:12" ht="22.5" customHeight="1">
      <c r="B40" s="162" t="s">
        <v>48</v>
      </c>
      <c r="C40" s="162"/>
      <c r="D40" s="134"/>
      <c r="E40" s="134"/>
      <c r="F40" s="134"/>
      <c r="G40" s="165"/>
      <c r="H40" s="166"/>
      <c r="I40" s="166"/>
      <c r="J40" s="166" t="s">
        <v>218</v>
      </c>
      <c r="K40" s="166"/>
      <c r="L40" s="166"/>
    </row>
    <row r="41" spans="2:8" ht="15.75">
      <c r="B41" s="164"/>
      <c r="C41" s="164"/>
      <c r="D41" s="134"/>
      <c r="E41" s="134"/>
      <c r="F41" s="134"/>
      <c r="G41" s="134"/>
      <c r="H41" s="134"/>
    </row>
    <row r="42" spans="2:8" ht="13.5" customHeight="1">
      <c r="B42" s="167" t="s">
        <v>17</v>
      </c>
      <c r="C42" s="167"/>
      <c r="D42" s="168"/>
      <c r="E42" s="168"/>
      <c r="F42" s="168"/>
      <c r="G42" s="169"/>
      <c r="H42" s="134"/>
    </row>
    <row r="43" spans="1:12" s="137" customFormat="1" ht="18.75" customHeight="1">
      <c r="A43" s="136"/>
      <c r="B43" s="167" t="s">
        <v>18</v>
      </c>
      <c r="C43" s="167"/>
      <c r="D43" s="167"/>
      <c r="E43" s="170"/>
      <c r="F43" s="170"/>
      <c r="G43" s="170"/>
      <c r="H43" s="166"/>
      <c r="I43" s="166"/>
      <c r="J43" s="166" t="s">
        <v>219</v>
      </c>
      <c r="K43" s="166"/>
      <c r="L43" s="166"/>
    </row>
    <row r="46" ht="15.75" customHeight="1"/>
  </sheetData>
  <sheetProtection selectLockedCells="1" selectUnlockedCells="1"/>
  <autoFilter ref="A3:L37"/>
  <mergeCells count="19">
    <mergeCell ref="B1:L1"/>
    <mergeCell ref="B2:C2"/>
    <mergeCell ref="A26:D26"/>
    <mergeCell ref="A27:D27"/>
    <mergeCell ref="A28:D28"/>
    <mergeCell ref="A29:D29"/>
    <mergeCell ref="A30:D30"/>
    <mergeCell ref="A31:D31"/>
    <mergeCell ref="A32:G32"/>
    <mergeCell ref="A33:H33"/>
    <mergeCell ref="A34:I34"/>
    <mergeCell ref="A35:J35"/>
    <mergeCell ref="A36:K36"/>
    <mergeCell ref="A37:K37"/>
    <mergeCell ref="B40:C40"/>
    <mergeCell ref="J40:L40"/>
    <mergeCell ref="B42:C42"/>
    <mergeCell ref="B43:D43"/>
    <mergeCell ref="J43:L43"/>
  </mergeCells>
  <printOptions/>
  <pageMargins left="0.3236111111111111" right="0.25416666666666665" top="0.5118055555555555" bottom="0.33611111111111114" header="0.5118055555555555" footer="0.5118055555555555"/>
  <pageSetup horizontalDpi="300" verticalDpi="300" orientation="portrait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3"/>
  <sheetViews>
    <sheetView zoomScale="79" zoomScaleNormal="79" workbookViewId="0" topLeftCell="A1">
      <selection activeCell="C17" sqref="C17"/>
    </sheetView>
  </sheetViews>
  <sheetFormatPr defaultColWidth="8.796875" defaultRowHeight="14.25"/>
  <cols>
    <col min="1" max="16384" width="10.3984375" style="0" customWidth="1"/>
  </cols>
  <sheetData>
    <row r="2" spans="1:9" ht="30" customHeight="1">
      <c r="A2" s="171" t="s">
        <v>220</v>
      </c>
      <c r="B2" s="171"/>
      <c r="C2" s="171"/>
      <c r="D2" s="171"/>
      <c r="E2" s="171"/>
      <c r="F2" s="171"/>
      <c r="G2" s="171"/>
      <c r="H2" s="171"/>
      <c r="I2" s="171"/>
    </row>
    <row r="3" spans="1:9" ht="15.75">
      <c r="A3" s="172"/>
      <c r="B3" s="172"/>
      <c r="C3" s="172"/>
      <c r="D3" s="172"/>
      <c r="E3" s="172"/>
      <c r="F3" s="172"/>
      <c r="G3" s="172"/>
      <c r="H3" s="172"/>
      <c r="I3" s="172"/>
    </row>
    <row r="4" spans="1:9" ht="15.75">
      <c r="A4" s="172"/>
      <c r="B4" s="172"/>
      <c r="C4" s="172"/>
      <c r="D4" s="172"/>
      <c r="E4" s="172"/>
      <c r="F4" s="172"/>
      <c r="G4" s="172"/>
      <c r="H4" s="172"/>
      <c r="I4" s="172"/>
    </row>
    <row r="5" spans="1:9" ht="15.75">
      <c r="A5" s="172"/>
      <c r="B5" s="172"/>
      <c r="C5" s="172"/>
      <c r="D5" s="172"/>
      <c r="E5" s="172"/>
      <c r="F5" s="172"/>
      <c r="G5" s="172"/>
      <c r="H5" s="172"/>
      <c r="I5" s="172"/>
    </row>
    <row r="6" spans="1:9" ht="15.75">
      <c r="A6" s="173"/>
      <c r="B6" s="173"/>
      <c r="C6" s="173"/>
      <c r="D6" s="173"/>
      <c r="E6" s="173"/>
      <c r="F6" s="173"/>
      <c r="G6" s="173"/>
      <c r="H6" s="173"/>
      <c r="I6" s="173"/>
    </row>
    <row r="7" spans="1:3" ht="18.75">
      <c r="A7" s="174">
        <f>обложка!C8</f>
        <v>0</v>
      </c>
      <c r="B7" s="174"/>
      <c r="C7" s="174"/>
    </row>
    <row r="8" spans="1:9" ht="18">
      <c r="A8" s="175"/>
      <c r="B8" s="175"/>
      <c r="C8" s="175"/>
      <c r="D8" s="176">
        <f>'График ревизий'!E6</f>
        <v>45272</v>
      </c>
      <c r="E8" s="176"/>
      <c r="F8" s="176"/>
      <c r="G8" s="176">
        <f>'График ревизий'!F6</f>
        <v>45286</v>
      </c>
      <c r="H8" s="176"/>
      <c r="I8" s="176"/>
    </row>
    <row r="9" spans="1:9" ht="82.5">
      <c r="A9" s="177" t="s">
        <v>221</v>
      </c>
      <c r="B9" s="177" t="s">
        <v>186</v>
      </c>
      <c r="C9" s="177" t="s">
        <v>222</v>
      </c>
      <c r="D9" s="178" t="s">
        <v>223</v>
      </c>
      <c r="E9" s="178" t="s">
        <v>224</v>
      </c>
      <c r="F9" s="179" t="s">
        <v>225</v>
      </c>
      <c r="G9" s="178" t="s">
        <v>223</v>
      </c>
      <c r="H9" s="178" t="s">
        <v>224</v>
      </c>
      <c r="I9" s="179" t="s">
        <v>225</v>
      </c>
    </row>
    <row r="10" spans="1:9" ht="48.75">
      <c r="A10" s="177">
        <v>1</v>
      </c>
      <c r="B10" s="113" t="s">
        <v>149</v>
      </c>
      <c r="C10" s="180">
        <v>2.3</v>
      </c>
      <c r="D10" s="181" t="s">
        <v>75</v>
      </c>
      <c r="E10" s="182">
        <v>0</v>
      </c>
      <c r="F10" s="177" t="s">
        <v>226</v>
      </c>
      <c r="G10" s="181" t="s">
        <v>75</v>
      </c>
      <c r="H10" s="182">
        <v>0</v>
      </c>
      <c r="I10" s="177" t="s">
        <v>226</v>
      </c>
    </row>
    <row r="11" spans="1:9" ht="48.75">
      <c r="A11" s="177">
        <v>2</v>
      </c>
      <c r="B11" s="113" t="s">
        <v>155</v>
      </c>
      <c r="C11" s="180">
        <v>5</v>
      </c>
      <c r="D11" s="181" t="s">
        <v>75</v>
      </c>
      <c r="E11" s="182">
        <v>0</v>
      </c>
      <c r="F11" s="177" t="s">
        <v>226</v>
      </c>
      <c r="G11" s="181" t="s">
        <v>75</v>
      </c>
      <c r="H11" s="182">
        <v>0</v>
      </c>
      <c r="I11" s="177" t="s">
        <v>226</v>
      </c>
    </row>
    <row r="12" spans="1:9" ht="18">
      <c r="A12" s="177">
        <v>3</v>
      </c>
      <c r="B12" s="113" t="s">
        <v>157</v>
      </c>
      <c r="C12" s="180">
        <v>4</v>
      </c>
      <c r="D12" s="181" t="s">
        <v>75</v>
      </c>
      <c r="E12" s="182">
        <v>0</v>
      </c>
      <c r="F12" s="177" t="s">
        <v>226</v>
      </c>
      <c r="G12" s="181" t="s">
        <v>75</v>
      </c>
      <c r="H12" s="182">
        <v>0</v>
      </c>
      <c r="I12" s="177" t="s">
        <v>226</v>
      </c>
    </row>
    <row r="13" spans="1:9" ht="37.5">
      <c r="A13" s="177">
        <v>4</v>
      </c>
      <c r="B13" s="113" t="s">
        <v>151</v>
      </c>
      <c r="C13" s="180">
        <v>1</v>
      </c>
      <c r="D13" s="181" t="s">
        <v>75</v>
      </c>
      <c r="E13" s="182">
        <v>0</v>
      </c>
      <c r="F13" s="177" t="s">
        <v>226</v>
      </c>
      <c r="G13" s="181" t="s">
        <v>75</v>
      </c>
      <c r="H13" s="182">
        <v>0</v>
      </c>
      <c r="I13" s="177" t="s">
        <v>226</v>
      </c>
    </row>
    <row r="14" spans="1:9" ht="24.75">
      <c r="A14" s="177">
        <v>5</v>
      </c>
      <c r="B14" s="113" t="s">
        <v>152</v>
      </c>
      <c r="C14" s="180">
        <v>6</v>
      </c>
      <c r="D14" s="181" t="s">
        <v>75</v>
      </c>
      <c r="E14" s="182">
        <v>0</v>
      </c>
      <c r="F14" s="177" t="s">
        <v>226</v>
      </c>
      <c r="G14" s="181" t="s">
        <v>75</v>
      </c>
      <c r="H14" s="182">
        <v>0</v>
      </c>
      <c r="I14" s="177" t="s">
        <v>226</v>
      </c>
    </row>
    <row r="15" spans="1:9" ht="18">
      <c r="A15" s="177">
        <v>6</v>
      </c>
      <c r="B15" s="113" t="s">
        <v>205</v>
      </c>
      <c r="C15" s="180">
        <v>7.8</v>
      </c>
      <c r="D15" s="181" t="s">
        <v>75</v>
      </c>
      <c r="E15" s="182">
        <v>0</v>
      </c>
      <c r="F15" s="177" t="s">
        <v>226</v>
      </c>
      <c r="G15" s="181" t="s">
        <v>75</v>
      </c>
      <c r="H15" s="182">
        <v>0</v>
      </c>
      <c r="I15" s="177" t="s">
        <v>226</v>
      </c>
    </row>
    <row r="16" spans="1:9" ht="15.75">
      <c r="A16" s="183"/>
      <c r="B16" s="184" t="s">
        <v>227</v>
      </c>
      <c r="C16" s="177">
        <v>8</v>
      </c>
      <c r="D16" s="177"/>
      <c r="E16" s="177">
        <v>0</v>
      </c>
      <c r="F16" s="177"/>
      <c r="G16" s="177"/>
      <c r="H16" s="177">
        <v>0</v>
      </c>
      <c r="I16" s="177"/>
    </row>
    <row r="17" spans="1:9" ht="15.75">
      <c r="A17" s="173"/>
      <c r="B17" s="77"/>
      <c r="C17" s="185"/>
      <c r="D17" s="185"/>
      <c r="E17" s="185"/>
      <c r="F17" s="185"/>
      <c r="G17" s="185"/>
      <c r="H17" s="185"/>
      <c r="I17" s="185"/>
    </row>
    <row r="18" spans="1:9" ht="15.75" customHeight="1">
      <c r="A18" s="186" t="s">
        <v>228</v>
      </c>
      <c r="B18" s="186"/>
      <c r="C18" s="186"/>
      <c r="D18" s="186"/>
      <c r="E18" s="186"/>
      <c r="F18" s="186"/>
      <c r="G18" s="186"/>
      <c r="H18" s="186"/>
      <c r="I18" s="186"/>
    </row>
    <row r="19" spans="1:9" ht="27" customHeight="1">
      <c r="A19" s="186"/>
      <c r="B19" s="186"/>
      <c r="C19" s="186"/>
      <c r="D19" s="186"/>
      <c r="E19" s="186"/>
      <c r="F19" s="186"/>
      <c r="G19" s="186"/>
      <c r="H19" s="186"/>
      <c r="I19" s="186"/>
    </row>
    <row r="20" spans="1:9" ht="15.75">
      <c r="A20" s="185"/>
      <c r="B20" s="185"/>
      <c r="C20" s="185"/>
      <c r="D20" s="185"/>
      <c r="E20" s="185"/>
      <c r="F20" s="185"/>
      <c r="G20" s="185"/>
      <c r="H20" s="185"/>
      <c r="I20" s="185"/>
    </row>
    <row r="21" spans="1:9" ht="15.75">
      <c r="A21" s="185"/>
      <c r="B21" s="185"/>
      <c r="C21" s="185"/>
      <c r="D21" s="185"/>
      <c r="E21" s="185"/>
      <c r="F21" s="185"/>
      <c r="G21" s="185"/>
      <c r="H21" s="185"/>
      <c r="I21" s="185"/>
    </row>
    <row r="22" spans="1:3" ht="15.75">
      <c r="A22" s="187" t="s">
        <v>14</v>
      </c>
      <c r="B22" s="10"/>
      <c r="C22" s="4"/>
    </row>
    <row r="23" spans="1:256" s="137" customFormat="1" ht="35.25" customHeight="1">
      <c r="A23" s="188" t="s">
        <v>48</v>
      </c>
      <c r="B23" s="188"/>
      <c r="C23" s="188"/>
      <c r="D23" s="134"/>
      <c r="E23" s="134"/>
      <c r="F23" s="134"/>
      <c r="G23" s="165"/>
      <c r="H23" s="166"/>
      <c r="I23" s="166"/>
      <c r="J23" s="166" t="s">
        <v>218</v>
      </c>
      <c r="K23" s="166"/>
      <c r="L23" s="166"/>
      <c r="IS23" s="138"/>
      <c r="IT23" s="138"/>
      <c r="IU23" s="138"/>
      <c r="IV23" s="138"/>
    </row>
  </sheetData>
  <sheetProtection selectLockedCells="1" selectUnlockedCells="1"/>
  <mergeCells count="7">
    <mergeCell ref="A2:F2"/>
    <mergeCell ref="A7:C7"/>
    <mergeCell ref="D8:F8"/>
    <mergeCell ref="G8:I8"/>
    <mergeCell ref="A18:F19"/>
    <mergeCell ref="A23:C23"/>
    <mergeCell ref="J23:L23"/>
  </mergeCells>
  <printOptions/>
  <pageMargins left="0.7875" right="0.7875" top="1.0527777777777778" bottom="1.0527777777777778" header="0.7875" footer="0.7875"/>
  <pageSetup horizontalDpi="300" verticalDpi="300" orientation="landscape" paperSize="9" scale="66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2023-05-26T09:27:36Z</cp:lastPrinted>
  <dcterms:created xsi:type="dcterms:W3CDTF">2022-01-27T05:47:12Z</dcterms:created>
  <dcterms:modified xsi:type="dcterms:W3CDTF">2023-12-27T11:49:57Z</dcterms:modified>
  <cp:category/>
  <cp:version/>
  <cp:contentType/>
  <cp:contentStatus/>
  <cp:revision>80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