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лист'!$A$1:$L$44</definedName>
    <definedName name="_xlnm._FilterDatabase" localSheetId="7" hidden="1">'контрол лист'!$A$3:$L$34</definedName>
    <definedName name="Excel_BuiltIn_Print_Area" localSheetId="7">'контрол лист'!$A$1:$L$44</definedName>
    <definedName name="Excel_BuiltIn__FilterDatabase" localSheetId="7">'контрол лист'!$A$3:$L$32</definedName>
  </definedNames>
  <calcPr fullCalcOnLoad="1"/>
</workbook>
</file>

<file path=xl/sharedStrings.xml><?xml version="1.0" encoding="utf-8"?>
<sst xmlns="http://schemas.openxmlformats.org/spreadsheetml/2006/main" count="411" uniqueCount="218">
  <si>
    <t>Отчет по ПЕСТ контролю</t>
  </si>
  <si>
    <t>Договор № 385/1</t>
  </si>
  <si>
    <t>«05» апреля 2022 г.</t>
  </si>
  <si>
    <t>Период 01.09.2022-30.09.2022г</t>
  </si>
  <si>
    <t>Исполнитель:</t>
  </si>
  <si>
    <t>ООО «Альфадез»</t>
  </si>
  <si>
    <t>Заказчик:</t>
  </si>
  <si>
    <t>ООО «Возрождение» Кондитерский цех№2 1эт</t>
  </si>
  <si>
    <t xml:space="preserve">Адрес: </t>
  </si>
  <si>
    <t>Пенза  Заречный, ул. Индустриальная стр 35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</si>
  <si>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</si>
  <si>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</si>
  <si>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</si>
  <si>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</si>
  <si>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</si>
  <si>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>Специалист по Пест контролю  ООО «Альфадез»</t>
  </si>
  <si>
    <t xml:space="preserve">              ________/_______Козарезов М.Г</t>
  </si>
  <si>
    <t>Согласовано:</t>
  </si>
  <si>
    <t>Представитель Заказчика</t>
  </si>
  <si>
    <t xml:space="preserve">                                 _________/_______________</t>
  </si>
  <si>
    <t xml:space="preserve">Исполнитель, в лице дезинфектора Козарезова М.Г.  с одной стороны и ООО «Возрождение»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</si>
  <si>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</si>
  <si>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</si>
  <si>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</si>
  <si>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</si>
  <si>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</si>
  <si>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</si>
  <si>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</si>
  <si>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Замена ферромонных ловушек</t>
  </si>
  <si>
    <t>Контрольно истребительные устройства</t>
  </si>
  <si>
    <t>Итого средств учета летающих насекомых</t>
  </si>
  <si>
    <t>3 контур защиты</t>
  </si>
  <si>
    <t>ИЛ</t>
  </si>
  <si>
    <t>Итого средств учета грызунов по периметру территории</t>
  </si>
  <si>
    <t>1 конур защиты</t>
  </si>
  <si>
    <t>КИУ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</si>
  <si>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</si>
  <si>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</si>
  <si>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</si>
  <si>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</si>
  <si>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</si>
  <si>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</si>
  <si>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</si>
  <si>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</si>
  <si>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</si>
  <si>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</si>
  <si>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</si>
  <si>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 xml:space="preserve">СУВ: КИУ-контрольно истребительные устройства от грызунов ИМ-инсектицидные мониторы от ползающих насекомых   ФЛ- ферромонные ловушки от вредителей запасов ИЛ- инсекцецидные лампы
</t>
  </si>
  <si>
    <t xml:space="preserve">Специалист по Пест контролю  ООО «Альфадез» </t>
  </si>
  <si>
    <t xml:space="preserve"> ______________ ________/Козарезов М.Г.</t>
  </si>
  <si>
    <t xml:space="preserve">                            ________________/_______________</t>
  </si>
  <si>
    <t xml:space="preserve"> ОЦЕНКА ЭФФЕКТИВНОСТИ ПРОВЕДЕНИЯ РАБОТ ПО ПЕСТ КОНТРОЛЮ 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</si>
  <si>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</si>
  <si>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</si>
  <si>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</si>
  <si>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</si>
  <si>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</si>
  <si>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</si>
  <si>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</si>
  <si>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</si>
  <si>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</si>
  <si>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</si>
  <si>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</si>
  <si>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</si>
  <si>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</si>
  <si>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</si>
  <si>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 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</si>
  <si>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</si>
  <si>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</si>
  <si>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</si>
  <si>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</si>
  <si>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</si>
  <si>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замена ферромонных ловушек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</si>
  <si>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</si>
  <si>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</si>
  <si>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</si>
  <si>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</si>
  <si>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2.2.3.</t>
  </si>
  <si>
    <t>Итого средств учета грызунов на территории</t>
  </si>
  <si>
    <t>1 контур защиты</t>
  </si>
  <si>
    <t>2.2.4.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</si>
  <si>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</si>
  <si>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</si>
  <si>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</si>
  <si>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</si>
  <si>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</si>
  <si>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</si>
  <si>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3.2</t>
  </si>
  <si>
    <t>Инсектицидно-родентицидные</t>
  </si>
  <si>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АЛТ клей (Полибутилен 80,8%, полиизобутилен 9,6%) РОСС  RU Д-RU.PA02.B.02791/21</t>
    </r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</si>
  <si>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</si>
  <si>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</si>
  <si>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</si>
  <si>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</si>
  <si>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</si>
  <si>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</si>
  <si>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</si>
  <si>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</si>
  <si>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</si>
  <si>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</si>
  <si>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</si>
  <si>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</si>
  <si>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</si>
  <si>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>___________________/Козарезов М.Г.</t>
  </si>
  <si>
    <t>__________________/__________________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</si>
  <si>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</si>
  <si>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</si>
  <si>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</si>
  <si>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</si>
  <si>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</si>
  <si>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</si>
  <si>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</si>
  <si>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</si>
  <si>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</si>
  <si>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</si>
  <si>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</si>
  <si>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</si>
  <si>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</si>
  <si>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</si>
  <si>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</si>
  <si>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</si>
  <si>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</si>
  <si>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</si>
  <si>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</si>
  <si>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</si>
  <si>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</si>
  <si>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</si>
  <si>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</si>
  <si>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</si>
  <si>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</si>
  <si>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</si>
  <si>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</si>
  <si>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</si>
  <si>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</si>
  <si>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</si>
  <si>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</si>
  <si>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</si>
  <si>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</si>
  <si>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</si>
  <si>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</si>
  <si>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</si>
  <si>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</si>
  <si>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</si>
  <si>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</si>
  <si>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</si>
  <si>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</si>
  <si>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Электрощитовая</t>
  </si>
  <si>
    <t>Пищевые</t>
  </si>
  <si>
    <t>Моечная</t>
  </si>
  <si>
    <t>Производственное помещение №1</t>
  </si>
  <si>
    <t>Коридор перед производственным помещением №1</t>
  </si>
  <si>
    <t>ИМ</t>
  </si>
  <si>
    <t>Склад готовой продукции</t>
  </si>
  <si>
    <t>ФЛ</t>
  </si>
  <si>
    <t>Производственное помещение №2</t>
  </si>
  <si>
    <t>Коридор перед производственным помещением №2</t>
  </si>
  <si>
    <t>Склад сырья</t>
  </si>
  <si>
    <t>Коридор перед складом сырья</t>
  </si>
  <si>
    <t>Периметр здания кондитерского цеха №2</t>
  </si>
  <si>
    <t>Не пищевые</t>
  </si>
  <si>
    <t>Периметр территории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</si>
  <si>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</si>
  <si>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</si>
  <si>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</si>
  <si>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</si>
  <si>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</si>
  <si>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</si>
  <si>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</si>
  <si>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</si>
  <si>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</si>
  <si>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</si>
  <si>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</si>
  <si>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</si>
  <si>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</si>
  <si>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</si>
  <si>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</si>
  <si>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</si>
  <si>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</si>
  <si>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</si>
  <si>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</si>
  <si>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</si>
  <si>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</si>
  <si>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</si>
  <si>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</si>
  <si>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</si>
  <si>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</si>
  <si>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</si>
  <si>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</si>
  <si>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</si>
  <si>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</si>
  <si>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</si>
  <si>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</si>
  <si>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</si>
  <si>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</si>
  <si>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</si>
  <si>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</si>
  <si>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пищевые</t>
  </si>
  <si>
    <t>6,7,20,19,18,17,16,15,14,12,11,10</t>
  </si>
  <si>
    <t>мониторинг</t>
  </si>
  <si>
    <t>замена клеевой пластины</t>
  </si>
  <si>
    <t>1-5</t>
  </si>
  <si>
    <t>8,9,22,25,24,34,23</t>
  </si>
  <si>
    <t>28,27,29,30,31,32</t>
  </si>
  <si>
    <t>4,5,3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</si>
  <si>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</si>
  <si>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</si>
  <si>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</si>
  <si>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</si>
  <si>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</si>
  <si>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</si>
  <si>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</si>
  <si>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</si>
  <si>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</si>
  <si>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</si>
  <si>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</si>
  <si>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</si>
  <si>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__________/Козарезов М.Г.</t>
  </si>
  <si>
    <t>__________/____________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</si>
</sst>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@"/>
    <numFmt numFmtId="167" formatCode="General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48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.5"/>
      <color indexed="8"/>
      <name val="Arial Cyr"/>
      <family val="2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.5"/>
      <color indexed="63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6" fontId="16" fillId="0" borderId="0" xfId="0" applyNumberFormat="1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15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left" vertical="center" wrapText="1"/>
    </xf>
    <xf numFmtId="164" fontId="24" fillId="0" borderId="0" xfId="0" applyFont="1" applyAlignment="1">
      <alignment horizontal="center" vertical="center" wrapText="1"/>
    </xf>
    <xf numFmtId="164" fontId="25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6" fillId="0" borderId="0" xfId="37" applyFont="1" applyFill="1" applyBorder="1" applyAlignment="1">
      <alignment horizontal="center" vertical="center" wrapText="1"/>
      <protection/>
    </xf>
    <xf numFmtId="166" fontId="25" fillId="0" borderId="0" xfId="37" applyNumberFormat="1" applyFont="1" applyFill="1" applyBorder="1" applyAlignment="1">
      <alignment vertical="center" wrapText="1"/>
      <protection/>
    </xf>
    <xf numFmtId="164" fontId="25" fillId="0" borderId="8" xfId="37" applyNumberFormat="1" applyFont="1" applyFill="1" applyBorder="1" applyAlignment="1">
      <alignment horizontal="center" vertical="center" wrapText="1"/>
      <protection/>
    </xf>
    <xf numFmtId="166" fontId="25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0" applyFont="1" applyFill="1" applyAlignment="1">
      <alignment horizontal="right" vertical="center"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6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8" fontId="1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9" fontId="19" fillId="0" borderId="6" xfId="0" applyNumberFormat="1" applyFont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4" fontId="27" fillId="0" borderId="9" xfId="0" applyFont="1" applyBorder="1" applyAlignment="1">
      <alignment horizontal="center" vertical="center" wrapText="1"/>
    </xf>
    <xf numFmtId="164" fontId="28" fillId="0" borderId="6" xfId="0" applyFont="1" applyFill="1" applyBorder="1" applyAlignment="1">
      <alignment vertical="center" wrapText="1"/>
    </xf>
    <xf numFmtId="164" fontId="28" fillId="0" borderId="6" xfId="0" applyFont="1" applyBorder="1" applyAlignment="1">
      <alignment vertical="center" wrapText="1"/>
    </xf>
    <xf numFmtId="171" fontId="20" fillId="0" borderId="9" xfId="0" applyNumberFormat="1" applyFont="1" applyBorder="1" applyAlignment="1">
      <alignment vertical="center" wrapText="1"/>
    </xf>
    <xf numFmtId="170" fontId="20" fillId="0" borderId="9" xfId="0" applyNumberFormat="1" applyFont="1" applyBorder="1" applyAlignment="1">
      <alignment horizontal="left" vertical="center" wrapText="1"/>
    </xf>
    <xf numFmtId="164" fontId="27" fillId="0" borderId="9" xfId="0" applyNumberFormat="1" applyFont="1" applyBorder="1" applyAlignment="1">
      <alignment horizontal="center" vertical="center" wrapText="1"/>
    </xf>
    <xf numFmtId="164" fontId="30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31" fillId="0" borderId="6" xfId="0" applyFont="1" applyBorder="1" applyAlignment="1">
      <alignment horizontal="center" vertical="center" wrapText="1"/>
    </xf>
    <xf numFmtId="164" fontId="33" fillId="0" borderId="6" xfId="0" applyFont="1" applyBorder="1" applyAlignment="1">
      <alignment horizontal="center" vertical="center"/>
    </xf>
    <xf numFmtId="164" fontId="34" fillId="0" borderId="6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6" xfId="0" applyFont="1" applyBorder="1" applyAlignment="1">
      <alignment/>
    </xf>
    <xf numFmtId="164" fontId="35" fillId="0" borderId="6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top" wrapText="1"/>
    </xf>
    <xf numFmtId="164" fontId="31" fillId="0" borderId="6" xfId="0" applyFont="1" applyBorder="1" applyAlignment="1">
      <alignment horizontal="center" vertical="top" wrapText="1"/>
    </xf>
    <xf numFmtId="164" fontId="36" fillId="0" borderId="6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wrapText="1"/>
    </xf>
    <xf numFmtId="164" fontId="17" fillId="0" borderId="6" xfId="0" applyFont="1" applyBorder="1" applyAlignment="1">
      <alignment horizontal="center"/>
    </xf>
    <xf numFmtId="164" fontId="17" fillId="0" borderId="6" xfId="0" applyFont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72" fontId="20" fillId="0" borderId="6" xfId="0" applyNumberFormat="1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/>
    </xf>
    <xf numFmtId="164" fontId="20" fillId="0" borderId="6" xfId="0" applyFont="1" applyFill="1" applyBorder="1" applyAlignment="1">
      <alignment horizontal="left" vertical="center" wrapText="1"/>
    </xf>
    <xf numFmtId="164" fontId="20" fillId="0" borderId="6" xfId="0" applyFont="1" applyFill="1" applyBorder="1" applyAlignment="1">
      <alignment horizontal="center" vertical="center" wrapText="1"/>
    </xf>
    <xf numFmtId="164" fontId="16" fillId="0" borderId="6" xfId="0" applyFont="1" applyBorder="1" applyAlignment="1">
      <alignment horizontal="center" vertical="center" wrapText="1"/>
    </xf>
    <xf numFmtId="173" fontId="16" fillId="0" borderId="6" xfId="0" applyNumberFormat="1" applyFont="1" applyBorder="1" applyAlignment="1">
      <alignment horizontal="center" vertical="center"/>
    </xf>
    <xf numFmtId="173" fontId="16" fillId="9" borderId="6" xfId="0" applyNumberFormat="1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73" fontId="32" fillId="0" borderId="0" xfId="0" applyNumberFormat="1" applyFont="1" applyBorder="1" applyAlignment="1">
      <alignment horizontal="center" vertical="center"/>
    </xf>
    <xf numFmtId="164" fontId="17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6" xfId="0" applyNumberFormat="1" applyFont="1" applyBorder="1" applyAlignment="1">
      <alignment horizontal="center" vertical="center" wrapText="1"/>
    </xf>
    <xf numFmtId="164" fontId="18" fillId="0" borderId="6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6" xfId="0" applyFont="1" applyBorder="1" applyAlignment="1">
      <alignment vertical="center"/>
    </xf>
    <xf numFmtId="164" fontId="39" fillId="0" borderId="6" xfId="0" applyFont="1" applyBorder="1" applyAlignment="1">
      <alignment horizontal="center" vertical="center" wrapText="1"/>
    </xf>
    <xf numFmtId="164" fontId="42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/>
    </xf>
    <xf numFmtId="164" fontId="42" fillId="0" borderId="0" xfId="0" applyFont="1" applyFill="1" applyAlignment="1">
      <alignment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4" fillId="0" borderId="6" xfId="0" applyFont="1" applyFill="1" applyBorder="1" applyAlignment="1">
      <alignment horizontal="center" vertical="center" wrapText="1"/>
    </xf>
    <xf numFmtId="164" fontId="43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/>
    </xf>
    <xf numFmtId="164" fontId="44" fillId="0" borderId="6" xfId="0" applyFont="1" applyFill="1" applyBorder="1" applyAlignment="1">
      <alignment horizontal="center" vertical="center" wrapText="1" shrinkToFit="1"/>
    </xf>
    <xf numFmtId="164" fontId="34" fillId="0" borderId="6" xfId="0" applyFont="1" applyFill="1" applyBorder="1" applyAlignment="1">
      <alignment horizontal="center" vertical="center" wrapText="1" shrinkToFit="1"/>
    </xf>
    <xf numFmtId="164" fontId="43" fillId="0" borderId="6" xfId="0" applyFont="1" applyFill="1" applyBorder="1" applyAlignment="1">
      <alignment horizontal="center" vertical="center" wrapText="1"/>
    </xf>
    <xf numFmtId="164" fontId="42" fillId="0" borderId="6" xfId="0" applyFont="1" applyFill="1" applyBorder="1" applyAlignment="1">
      <alignment horizontal="center" vertical="center"/>
    </xf>
    <xf numFmtId="164" fontId="46" fillId="0" borderId="6" xfId="0" applyFont="1" applyFill="1" applyBorder="1" applyAlignment="1">
      <alignment horizontal="center" vertical="center" wrapText="1" shrinkToFit="1"/>
    </xf>
    <xf numFmtId="164" fontId="24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164" fontId="24" fillId="0" borderId="0" xfId="37" applyFont="1" applyFill="1" applyBorder="1" applyAlignment="1">
      <alignment horizontal="center" vertical="center"/>
      <protection/>
    </xf>
    <xf numFmtId="164" fontId="42" fillId="0" borderId="0" xfId="0" applyFont="1" applyFill="1" applyAlignment="1">
      <alignment horizontal="left" vertical="center"/>
    </xf>
    <xf numFmtId="164" fontId="47" fillId="0" borderId="0" xfId="37" applyFont="1" applyFill="1" applyAlignment="1">
      <alignment horizontal="center" vertical="center"/>
      <protection/>
    </xf>
    <xf numFmtId="164" fontId="24" fillId="0" borderId="10" xfId="37" applyFont="1" applyFill="1" applyBorder="1" applyAlignment="1">
      <alignment horizontal="left" vertical="center" wrapText="1"/>
      <protection/>
    </xf>
    <xf numFmtId="164" fontId="24" fillId="0" borderId="11" xfId="37" applyNumberFormat="1" applyFont="1" applyFill="1" applyBorder="1" applyAlignment="1">
      <alignment horizontal="center" vertical="center" wrapText="1"/>
      <protection/>
    </xf>
    <xf numFmtId="164" fontId="24" fillId="0" borderId="9" xfId="37" applyFont="1" applyFill="1" applyBorder="1" applyAlignment="1">
      <alignment horizontal="left" vertical="center" wrapText="1"/>
      <protection/>
    </xf>
    <xf numFmtId="164" fontId="24" fillId="0" borderId="9" xfId="37" applyNumberFormat="1" applyFont="1" applyFill="1" applyBorder="1" applyAlignment="1">
      <alignment horizontal="center" vertical="center" wrapText="1"/>
      <protection/>
    </xf>
    <xf numFmtId="164" fontId="24" fillId="0" borderId="12" xfId="37" applyFont="1" applyFill="1" applyBorder="1" applyAlignment="1">
      <alignment horizontal="left" vertical="center" wrapText="1"/>
      <protection/>
    </xf>
    <xf numFmtId="164" fontId="24" fillId="0" borderId="9" xfId="37" applyFont="1" applyFill="1" applyBorder="1" applyAlignment="1">
      <alignment horizontal="center" vertical="center"/>
      <protection/>
    </xf>
    <xf numFmtId="164" fontId="24" fillId="0" borderId="6" xfId="37" applyFont="1" applyFill="1" applyBorder="1" applyAlignment="1">
      <alignment horizontal="center" vertical="center" wrapText="1"/>
      <protection/>
    </xf>
    <xf numFmtId="164" fontId="24" fillId="0" borderId="13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42" fillId="0" borderId="0" xfId="0" applyFont="1" applyFill="1" applyAlignment="1">
      <alignment horizontal="center" vertical="center"/>
    </xf>
    <xf numFmtId="164" fontId="42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vertical="center"/>
    </xf>
    <xf numFmtId="164" fontId="42" fillId="0" borderId="0" xfId="0" applyFont="1" applyAlignment="1">
      <alignment/>
    </xf>
    <xf numFmtId="164" fontId="24" fillId="0" borderId="0" xfId="0" applyFont="1" applyAlignment="1">
      <alignment vertical="center"/>
    </xf>
    <xf numFmtId="164" fontId="42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10" zoomScaleNormal="110" workbookViewId="0" topLeftCell="A4">
      <selection activeCell="D9" sqref="D9"/>
    </sheetView>
  </sheetViews>
  <sheetFormatPr defaultColWidth="8.796875" defaultRowHeight="14.25"/>
  <cols>
    <col min="1" max="1" width="15.19921875" style="0" customWidth="1"/>
    <col min="2" max="2" width="16.5" style="0" customWidth="1"/>
    <col min="3" max="7" width="12.0976562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4"/>
      <c r="D8" s="4" t="s">
        <v>3</v>
      </c>
      <c r="E8" s="4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5" t="s">
        <v>7</v>
      </c>
    </row>
    <row r="16" spans="1:2" ht="16.5">
      <c r="A16" s="3" t="s">
        <v>8</v>
      </c>
      <c r="B16" s="6" t="s">
        <v>9</v>
      </c>
    </row>
    <row r="19" ht="14.25">
      <c r="B19" s="3" t="s">
        <v>10</v>
      </c>
    </row>
    <row r="20" ht="15.75">
      <c r="B20" s="7" t="s">
        <v>11</v>
      </c>
    </row>
    <row r="21" spans="2:6" ht="15.75" customHeight="1">
      <c r="B21" s="8" t="s">
        <v>12</v>
      </c>
      <c r="C21" s="8"/>
      <c r="D21" s="8"/>
      <c r="E21" s="8"/>
      <c r="F21" s="8"/>
    </row>
    <row r="22" ht="15.75">
      <c r="B22" s="3" t="s">
        <v>13</v>
      </c>
    </row>
    <row r="27" spans="1:3" ht="14.25">
      <c r="A27" s="9"/>
      <c r="B27" s="9"/>
      <c r="C27" s="9"/>
    </row>
    <row r="28" spans="1:3" ht="14.25">
      <c r="A28" s="7" t="s">
        <v>14</v>
      </c>
      <c r="B28" s="9"/>
      <c r="C28" s="9"/>
    </row>
    <row r="29" spans="1:7" ht="15.75" customHeight="1">
      <c r="A29" s="10" t="s">
        <v>15</v>
      </c>
      <c r="B29" s="10"/>
      <c r="C29" s="10"/>
      <c r="D29" s="11" t="s">
        <v>16</v>
      </c>
      <c r="E29" s="11"/>
      <c r="F29" s="11"/>
      <c r="G29" s="11"/>
    </row>
    <row r="30" spans="1:3" ht="14.25">
      <c r="A30" s="9"/>
      <c r="B30" s="9"/>
      <c r="C30" s="9"/>
    </row>
    <row r="31" spans="1:3" ht="14.25">
      <c r="A31" s="9"/>
      <c r="B31" s="9"/>
      <c r="C31" s="9"/>
    </row>
    <row r="32" spans="1:3" ht="14.25">
      <c r="A32" s="7" t="s">
        <v>17</v>
      </c>
      <c r="B32" s="9"/>
      <c r="C32" s="9"/>
    </row>
    <row r="33" spans="1:8" ht="41.25" customHeight="1">
      <c r="A33" s="12" t="s">
        <v>18</v>
      </c>
      <c r="B33" s="12"/>
      <c r="C33" s="12" t="s">
        <v>19</v>
      </c>
      <c r="D33" s="12"/>
      <c r="E33" s="12"/>
      <c r="F33" s="12"/>
      <c r="G33" s="12"/>
      <c r="H33" s="13"/>
    </row>
  </sheetData>
  <sheetProtection selectLockedCells="1" selectUnlockedCells="1"/>
  <mergeCells count="5"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110" zoomScaleNormal="110" workbookViewId="0" topLeftCell="A1">
      <selection activeCell="A4" sqref="A4"/>
    </sheetView>
  </sheetViews>
  <sheetFormatPr defaultColWidth="8.796875" defaultRowHeight="14.25"/>
  <cols>
    <col min="1" max="1" width="15.69921875" style="14" customWidth="1"/>
    <col min="2" max="2" width="10.796875" style="14" customWidth="1"/>
    <col min="3" max="3" width="11.69921875" style="14" customWidth="1"/>
    <col min="4" max="4" width="7.296875" style="14" customWidth="1"/>
    <col min="5" max="5" width="17.796875" style="14" customWidth="1"/>
    <col min="6" max="16384" width="11.19921875" style="14" customWidth="1"/>
  </cols>
  <sheetData>
    <row r="1" spans="1:255" ht="15.75" customHeight="1">
      <c r="A1" s="15" t="s">
        <v>10</v>
      </c>
      <c r="B1" s="15"/>
      <c r="C1" s="15"/>
      <c r="D1" s="15"/>
      <c r="E1" s="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6" t="s">
        <v>20</v>
      </c>
      <c r="B2" s="16"/>
      <c r="C2" s="16"/>
      <c r="D2" s="16"/>
      <c r="E2" s="16"/>
      <c r="I2"/>
      <c r="J2"/>
      <c r="K2"/>
    </row>
    <row r="3" spans="1:11" ht="16.5">
      <c r="A3" s="17" t="str">
        <f>обложка!D8</f>
        <v>Период 01.09.2022-30.09.2022г</v>
      </c>
      <c r="B3" s="17"/>
      <c r="C3" s="18"/>
      <c r="D3" s="18"/>
      <c r="E3" s="18"/>
      <c r="I3"/>
      <c r="J3"/>
      <c r="K3"/>
    </row>
    <row r="4" spans="1:11" ht="51" customHeight="1">
      <c r="A4" s="16" t="s">
        <v>21</v>
      </c>
      <c r="B4" s="16"/>
      <c r="C4" s="16"/>
      <c r="D4" s="16" t="s">
        <v>22</v>
      </c>
      <c r="E4" s="16"/>
      <c r="I4"/>
      <c r="J4"/>
      <c r="K4"/>
    </row>
    <row r="5" spans="1:5" ht="16.5" customHeight="1">
      <c r="A5" s="19" t="s">
        <v>23</v>
      </c>
      <c r="B5" s="19"/>
      <c r="C5" s="19"/>
      <c r="D5" s="19"/>
      <c r="E5" s="19"/>
    </row>
    <row r="6" spans="1:5" ht="16.5" customHeight="1">
      <c r="A6" s="20" t="s">
        <v>24</v>
      </c>
      <c r="B6" s="20"/>
      <c r="C6" s="20"/>
      <c r="D6" s="21" t="s">
        <v>25</v>
      </c>
      <c r="E6" s="22">
        <f>E11</f>
        <v>36</v>
      </c>
    </row>
    <row r="7" spans="1:256" ht="15.75" customHeight="1">
      <c r="A7" s="23" t="s">
        <v>26</v>
      </c>
      <c r="B7" s="23"/>
      <c r="C7" s="23"/>
      <c r="D7" s="23" t="e">
        <f>NA()</f>
        <v>#N/A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29" customFormat="1" ht="15.75" customHeight="1">
      <c r="A8" s="25" t="s">
        <v>27</v>
      </c>
      <c r="B8" s="25"/>
      <c r="C8" s="25"/>
      <c r="D8" s="26" t="s">
        <v>25</v>
      </c>
      <c r="E8" s="27">
        <f aca="true" t="shared" si="0" ref="E8:E9">E12</f>
        <v>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29" customFormat="1" ht="15.75" customHeight="1">
      <c r="A9" s="25" t="s">
        <v>28</v>
      </c>
      <c r="B9" s="25"/>
      <c r="C9" s="25"/>
      <c r="D9" s="26" t="s">
        <v>25</v>
      </c>
      <c r="E9" s="27">
        <f t="shared" si="0"/>
        <v>4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5" ht="15.75" customHeight="1">
      <c r="A10" s="21" t="s">
        <v>29</v>
      </c>
      <c r="B10" s="21"/>
      <c r="C10" s="21"/>
      <c r="D10" s="21"/>
      <c r="E10" s="21"/>
    </row>
    <row r="11" spans="1:5" ht="36">
      <c r="A11" s="30">
        <f>'контрол лист'!A23</f>
        <v>0</v>
      </c>
      <c r="B11" s="30">
        <f>'контрол лист'!F23</f>
        <v>0</v>
      </c>
      <c r="C11" s="22">
        <f>'контрол лист'!E23</f>
        <v>0</v>
      </c>
      <c r="D11" s="21" t="s">
        <v>25</v>
      </c>
      <c r="E11" s="22">
        <f>'контрол лист'!G23</f>
        <v>36</v>
      </c>
    </row>
    <row r="12" spans="1:5" ht="47.25">
      <c r="A12" s="30">
        <f>'контрол лист'!A24</f>
        <v>0</v>
      </c>
      <c r="B12" s="30">
        <f>'контрол лист'!F24</f>
        <v>0</v>
      </c>
      <c r="C12" s="22">
        <f>'контрол лист'!E24</f>
        <v>0</v>
      </c>
      <c r="D12" s="21" t="s">
        <v>25</v>
      </c>
      <c r="E12" s="22">
        <f>'контрол лист'!G24</f>
        <v>5</v>
      </c>
    </row>
    <row r="13" spans="1:5" ht="47.25">
      <c r="A13" s="30">
        <f>'контрол лист'!A26</f>
        <v>0</v>
      </c>
      <c r="B13" s="30">
        <f>'контрол лист'!F26</f>
        <v>0</v>
      </c>
      <c r="C13" s="22">
        <f>'контрол лист'!E26</f>
        <v>0</v>
      </c>
      <c r="D13" s="21" t="s">
        <v>25</v>
      </c>
      <c r="E13" s="22">
        <f>'контрол лист'!G26</f>
        <v>4</v>
      </c>
    </row>
    <row r="14" spans="1:5" ht="34.5" customHeight="1">
      <c r="A14" s="30" t="s">
        <v>30</v>
      </c>
      <c r="B14" s="30" t="s">
        <v>31</v>
      </c>
      <c r="C14" s="22" t="s">
        <v>32</v>
      </c>
      <c r="D14" s="21" t="s">
        <v>25</v>
      </c>
      <c r="E14" s="22">
        <v>4</v>
      </c>
    </row>
    <row r="15" spans="1:5" ht="47.25">
      <c r="A15" s="30" t="s">
        <v>33</v>
      </c>
      <c r="B15" s="30" t="s">
        <v>34</v>
      </c>
      <c r="C15" s="22" t="s">
        <v>35</v>
      </c>
      <c r="D15" s="21" t="s">
        <v>25</v>
      </c>
      <c r="E15" s="22">
        <v>5</v>
      </c>
    </row>
    <row r="16" spans="1:5" ht="36">
      <c r="A16" s="30">
        <f>'контрол лист'!A27</f>
        <v>0</v>
      </c>
      <c r="B16" s="30">
        <f>'контрол лист'!F27</f>
        <v>0</v>
      </c>
      <c r="C16" s="22">
        <f>'контрол лист'!E27</f>
        <v>0</v>
      </c>
      <c r="D16" s="21" t="s">
        <v>25</v>
      </c>
      <c r="E16" s="22">
        <f>'контрол лист'!G27</f>
        <v>20</v>
      </c>
    </row>
    <row r="17" spans="1:5" ht="15" customHeight="1">
      <c r="A17" s="31" t="s">
        <v>36</v>
      </c>
      <c r="B17" s="31"/>
      <c r="C17" s="31"/>
      <c r="D17" s="31"/>
      <c r="E17" s="31"/>
    </row>
    <row r="18" spans="1:5" ht="36">
      <c r="A18" s="32" t="s">
        <v>37</v>
      </c>
      <c r="B18" s="33" t="s">
        <v>38</v>
      </c>
      <c r="C18" s="34" t="s">
        <v>39</v>
      </c>
      <c r="D18" s="35" t="s">
        <v>40</v>
      </c>
      <c r="E18" s="35" t="s">
        <v>41</v>
      </c>
    </row>
    <row r="19" spans="1:5" ht="36">
      <c r="A19" s="36" t="s">
        <v>42</v>
      </c>
      <c r="B19" s="33" t="s">
        <v>43</v>
      </c>
      <c r="C19" s="37" t="s">
        <v>44</v>
      </c>
      <c r="D19" s="35" t="s">
        <v>40</v>
      </c>
      <c r="E19" s="38" t="s">
        <v>41</v>
      </c>
    </row>
    <row r="21" spans="1:5" ht="15.75" customHeight="1">
      <c r="A21" s="39" t="s">
        <v>45</v>
      </c>
      <c r="B21" s="39"/>
      <c r="C21" s="39"/>
      <c r="D21" s="39"/>
      <c r="E21" s="39"/>
    </row>
    <row r="22" spans="1:11" ht="15.75" customHeight="1">
      <c r="A22" s="40" t="s">
        <v>46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5" ht="22.5" customHeight="1">
      <c r="A23" s="40" t="s">
        <v>47</v>
      </c>
      <c r="B23" s="40"/>
      <c r="C23" s="40"/>
      <c r="D23" s="40"/>
      <c r="E23" s="40"/>
    </row>
    <row r="24" ht="15.75"/>
    <row r="25" spans="1:3" ht="15.75">
      <c r="A25" s="41" t="s">
        <v>14</v>
      </c>
      <c r="B25"/>
      <c r="C25"/>
    </row>
    <row r="26" spans="1:8" ht="21.75" customHeight="1">
      <c r="A26" s="42" t="s">
        <v>48</v>
      </c>
      <c r="B26" s="42"/>
      <c r="C26" s="43" t="s">
        <v>49</v>
      </c>
      <c r="D26" s="43"/>
      <c r="E26" s="43"/>
      <c r="F26" s="43"/>
      <c r="G26" s="43"/>
      <c r="H26" s="43"/>
    </row>
    <row r="27" spans="1:3" ht="15">
      <c r="A27" s="44"/>
      <c r="B27"/>
      <c r="C27"/>
    </row>
    <row r="28" spans="1:3" ht="15">
      <c r="A28" s="41" t="s">
        <v>17</v>
      </c>
      <c r="B28"/>
      <c r="C28"/>
    </row>
    <row r="29" spans="1:7" ht="30" customHeight="1">
      <c r="A29" s="12" t="s">
        <v>18</v>
      </c>
      <c r="B29" s="12"/>
      <c r="C29" s="45" t="s">
        <v>50</v>
      </c>
      <c r="D29" s="45"/>
      <c r="E29" s="45"/>
      <c r="F29"/>
      <c r="G29" s="13"/>
    </row>
  </sheetData>
  <sheetProtection selectLockedCells="1" selectUnlockedCells="1"/>
  <mergeCells count="18">
    <mergeCell ref="A1:E1"/>
    <mergeCell ref="A2:E2"/>
    <mergeCell ref="A3:B3"/>
    <mergeCell ref="A4:E4"/>
    <mergeCell ref="A5:E5"/>
    <mergeCell ref="A6:C6"/>
    <mergeCell ref="A7:E7"/>
    <mergeCell ref="A8:C8"/>
    <mergeCell ref="A9:C9"/>
    <mergeCell ref="A10:E10"/>
    <mergeCell ref="A17:E17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110" zoomScaleNormal="110" workbookViewId="0" topLeftCell="A1">
      <selection activeCell="B3" sqref="B3"/>
    </sheetView>
  </sheetViews>
  <sheetFormatPr defaultColWidth="8.796875" defaultRowHeight="14.25"/>
  <cols>
    <col min="1" max="1" width="4.8984375" style="46" customWidth="1"/>
    <col min="2" max="2" width="19.8984375" style="47" customWidth="1"/>
    <col min="3" max="3" width="14.19921875" style="47" customWidth="1"/>
    <col min="4" max="4" width="6.69921875" style="47" customWidth="1"/>
    <col min="5" max="5" width="17.8984375" style="47" customWidth="1"/>
    <col min="6" max="6" width="19.5" style="48" customWidth="1"/>
    <col min="7" max="8" width="9.796875" style="47" hidden="1" customWidth="1"/>
    <col min="9" max="16384" width="9.3984375" style="47" customWidth="1"/>
  </cols>
  <sheetData>
    <row r="1" spans="1:7" ht="13.5" customHeight="1">
      <c r="A1" s="49" t="s">
        <v>51</v>
      </c>
      <c r="B1" s="49"/>
      <c r="C1" s="49"/>
      <c r="D1" s="49"/>
      <c r="E1" s="49"/>
      <c r="F1" s="49"/>
      <c r="G1" s="50"/>
    </row>
    <row r="2" spans="1:8" ht="24" customHeight="1">
      <c r="A2" s="51"/>
      <c r="B2" s="52" t="str">
        <f>обложка!D8</f>
        <v>Период 01.09.2022-30.09.2022г</v>
      </c>
      <c r="C2" s="52"/>
      <c r="D2" s="53"/>
      <c r="E2" s="51"/>
      <c r="F2" s="54"/>
      <c r="G2" s="55" t="s">
        <v>52</v>
      </c>
      <c r="H2" s="56"/>
    </row>
    <row r="3" spans="1:8" ht="27" customHeight="1">
      <c r="A3" s="57" t="s">
        <v>53</v>
      </c>
      <c r="B3" s="58" t="s">
        <v>54</v>
      </c>
      <c r="C3" s="58"/>
      <c r="D3" s="58"/>
      <c r="E3" s="59" t="s">
        <v>55</v>
      </c>
      <c r="F3" s="60" t="s">
        <v>26</v>
      </c>
      <c r="G3" s="47" t="s">
        <v>55</v>
      </c>
      <c r="H3" s="47" t="s">
        <v>26</v>
      </c>
    </row>
    <row r="4" spans="1:6" ht="18" customHeight="1">
      <c r="A4" s="58" t="s">
        <v>56</v>
      </c>
      <c r="B4" s="58"/>
      <c r="C4" s="58"/>
      <c r="D4" s="58"/>
      <c r="E4" s="58"/>
      <c r="F4" s="58"/>
    </row>
    <row r="5" spans="1:8" ht="13.5" customHeight="1">
      <c r="A5" s="61" t="s">
        <v>57</v>
      </c>
      <c r="B5" s="62" t="s">
        <v>58</v>
      </c>
      <c r="C5" s="62"/>
      <c r="D5" s="62"/>
      <c r="E5" s="63">
        <f>E11+E15+E16</f>
        <v>61</v>
      </c>
      <c r="F5" s="64">
        <f>F12+F13</f>
        <v>9</v>
      </c>
      <c r="G5" s="47">
        <v>52</v>
      </c>
      <c r="H5" s="47">
        <v>4</v>
      </c>
    </row>
    <row r="6" spans="1:8" ht="13.5" customHeight="1">
      <c r="A6" s="61" t="s">
        <v>59</v>
      </c>
      <c r="B6" s="62" t="s">
        <v>60</v>
      </c>
      <c r="C6" s="62"/>
      <c r="D6" s="62"/>
      <c r="E6" s="65">
        <v>0</v>
      </c>
      <c r="F6" s="65">
        <v>0</v>
      </c>
      <c r="G6" s="47">
        <v>4</v>
      </c>
      <c r="H6" s="47">
        <v>0</v>
      </c>
    </row>
    <row r="7" spans="1:8" ht="13.5" customHeight="1">
      <c r="A7" s="61" t="s">
        <v>61</v>
      </c>
      <c r="B7" s="62" t="s">
        <v>62</v>
      </c>
      <c r="C7" s="62"/>
      <c r="D7" s="62"/>
      <c r="E7" s="66">
        <f>100-E6*100/E5</f>
        <v>100</v>
      </c>
      <c r="F7" s="66">
        <f>100-F6*F5/100</f>
        <v>100</v>
      </c>
      <c r="G7" s="47">
        <v>92.31</v>
      </c>
      <c r="H7" s="47">
        <v>100</v>
      </c>
    </row>
    <row r="8" spans="1:6" ht="13.5" customHeight="1">
      <c r="A8" s="58" t="s">
        <v>63</v>
      </c>
      <c r="B8" s="58"/>
      <c r="C8" s="58"/>
      <c r="D8" s="58"/>
      <c r="E8" s="58"/>
      <c r="F8" s="58"/>
    </row>
    <row r="9" spans="1:8" ht="76.5" customHeight="1">
      <c r="A9" s="67" t="s">
        <v>64</v>
      </c>
      <c r="B9" s="58" t="s">
        <v>65</v>
      </c>
      <c r="C9" s="58"/>
      <c r="D9" s="58"/>
      <c r="E9" s="68" t="s">
        <v>66</v>
      </c>
      <c r="F9" s="69" t="s">
        <v>67</v>
      </c>
      <c r="G9" s="47" t="s">
        <v>68</v>
      </c>
      <c r="H9" s="47" t="s">
        <v>67</v>
      </c>
    </row>
    <row r="10" spans="1:8" ht="60.75" customHeight="1">
      <c r="A10" s="67" t="s">
        <v>69</v>
      </c>
      <c r="B10" s="58" t="s">
        <v>70</v>
      </c>
      <c r="C10" s="58"/>
      <c r="D10" s="58"/>
      <c r="E10" s="70" t="s">
        <v>71</v>
      </c>
      <c r="F10" s="70" t="s">
        <v>72</v>
      </c>
      <c r="G10" s="47" t="s">
        <v>71</v>
      </c>
      <c r="H10" s="47" t="s">
        <v>73</v>
      </c>
    </row>
    <row r="11" spans="1:6" ht="40.5" customHeight="1">
      <c r="A11" s="71" t="s">
        <v>74</v>
      </c>
      <c r="B11" s="30">
        <f>'контрол лист'!A23</f>
        <v>0</v>
      </c>
      <c r="C11" s="30">
        <f>'контрол лист'!F23</f>
        <v>0</v>
      </c>
      <c r="D11" s="22">
        <f>'контрол лист'!E23</f>
        <v>0</v>
      </c>
      <c r="E11" s="63">
        <f>'контрол лист'!G23</f>
        <v>36</v>
      </c>
      <c r="F11" s="60" t="s">
        <v>75</v>
      </c>
    </row>
    <row r="12" spans="1:6" ht="40.5" customHeight="1">
      <c r="A12" s="71" t="s">
        <v>76</v>
      </c>
      <c r="B12" s="30">
        <f>'контрол лист'!A24</f>
        <v>0</v>
      </c>
      <c r="C12" s="30">
        <f>'контрол лист'!F24</f>
        <v>0</v>
      </c>
      <c r="D12" s="22">
        <f>'контрол лист'!E24</f>
        <v>0</v>
      </c>
      <c r="E12" s="63" t="s">
        <v>75</v>
      </c>
      <c r="F12" s="60">
        <v>5</v>
      </c>
    </row>
    <row r="13" spans="1:6" ht="40.5" customHeight="1">
      <c r="A13" s="71" t="s">
        <v>77</v>
      </c>
      <c r="B13" s="30">
        <f>'контрол лист'!A26</f>
        <v>0</v>
      </c>
      <c r="C13" s="30">
        <f>'контрол лист'!F26</f>
        <v>0</v>
      </c>
      <c r="D13" s="22">
        <f>'контрол лист'!E26</f>
        <v>0</v>
      </c>
      <c r="E13" s="63" t="s">
        <v>75</v>
      </c>
      <c r="F13" s="60">
        <v>4</v>
      </c>
    </row>
    <row r="14" spans="1:6" ht="40.5" customHeight="1">
      <c r="A14" s="71"/>
      <c r="B14" s="30" t="s">
        <v>30</v>
      </c>
      <c r="C14" s="30" t="s">
        <v>31</v>
      </c>
      <c r="D14" s="22" t="s">
        <v>32</v>
      </c>
      <c r="E14" s="63"/>
      <c r="F14" s="60">
        <v>4</v>
      </c>
    </row>
    <row r="15" spans="1:6" ht="40.5" customHeight="1">
      <c r="A15" s="71"/>
      <c r="B15" s="30" t="s">
        <v>78</v>
      </c>
      <c r="C15" s="30" t="s">
        <v>79</v>
      </c>
      <c r="D15" s="22" t="s">
        <v>35</v>
      </c>
      <c r="E15" s="63">
        <v>5</v>
      </c>
      <c r="F15" s="60"/>
    </row>
    <row r="16" spans="1:8" ht="36">
      <c r="A16" s="71" t="s">
        <v>80</v>
      </c>
      <c r="B16" s="30">
        <f>'контрол лист'!A27</f>
        <v>0</v>
      </c>
      <c r="C16" s="30">
        <f>'контрол лист'!F27</f>
        <v>0</v>
      </c>
      <c r="D16" s="22">
        <f>'контрол лист'!E27</f>
        <v>0</v>
      </c>
      <c r="E16" s="63">
        <f>'контрол лист'!G27</f>
        <v>20</v>
      </c>
      <c r="F16" s="60" t="s">
        <v>75</v>
      </c>
      <c r="G16" s="47">
        <v>22</v>
      </c>
      <c r="H16" s="47" t="s">
        <v>75</v>
      </c>
    </row>
    <row r="17" spans="1:6" ht="13.5" customHeight="1">
      <c r="A17" s="58" t="s">
        <v>81</v>
      </c>
      <c r="B17" s="58"/>
      <c r="C17" s="58"/>
      <c r="D17" s="58"/>
      <c r="E17" s="58"/>
      <c r="F17" s="58"/>
    </row>
    <row r="18" spans="1:8" ht="47.25" customHeight="1">
      <c r="A18" s="72" t="s">
        <v>82</v>
      </c>
      <c r="B18" s="62" t="s">
        <v>83</v>
      </c>
      <c r="C18" s="62"/>
      <c r="D18" s="62"/>
      <c r="E18" s="73" t="s">
        <v>84</v>
      </c>
      <c r="F18" s="69" t="s">
        <v>85</v>
      </c>
      <c r="G18" s="47" t="s">
        <v>86</v>
      </c>
      <c r="H18" s="47" t="s">
        <v>75</v>
      </c>
    </row>
    <row r="19" spans="1:8" ht="30.75" customHeight="1">
      <c r="A19" s="72" t="s">
        <v>87</v>
      </c>
      <c r="B19" s="62" t="s">
        <v>88</v>
      </c>
      <c r="C19" s="62"/>
      <c r="D19" s="62"/>
      <c r="E19" s="73" t="s">
        <v>75</v>
      </c>
      <c r="F19" s="73" t="s">
        <v>89</v>
      </c>
      <c r="G19" s="47" t="s">
        <v>90</v>
      </c>
      <c r="H19" s="47" t="s">
        <v>90</v>
      </c>
    </row>
    <row r="20" spans="1:6" ht="13.5" customHeight="1">
      <c r="A20" s="58" t="s">
        <v>91</v>
      </c>
      <c r="B20" s="58"/>
      <c r="C20" s="58"/>
      <c r="D20" s="58"/>
      <c r="E20" s="58"/>
      <c r="F20" s="58"/>
    </row>
    <row r="21" spans="1:8" ht="14.25" customHeight="1">
      <c r="A21" s="61" t="s">
        <v>92</v>
      </c>
      <c r="B21" s="62" t="s">
        <v>93</v>
      </c>
      <c r="C21" s="62"/>
      <c r="D21" s="62"/>
      <c r="E21" s="59" t="s">
        <v>94</v>
      </c>
      <c r="F21" s="2" t="s">
        <v>94</v>
      </c>
      <c r="G21" s="47" t="s">
        <v>94</v>
      </c>
      <c r="H21" s="47" t="s">
        <v>94</v>
      </c>
    </row>
    <row r="22" spans="1:6" ht="13.5" customHeight="1">
      <c r="A22" s="61" t="s">
        <v>95</v>
      </c>
      <c r="B22" s="62" t="s">
        <v>96</v>
      </c>
      <c r="C22" s="62"/>
      <c r="D22" s="62"/>
      <c r="E22" s="59"/>
      <c r="F22" s="2"/>
    </row>
    <row r="23" spans="1:6" ht="13.5" customHeight="1">
      <c r="A23" s="61" t="s">
        <v>97</v>
      </c>
      <c r="B23" s="62" t="s">
        <v>98</v>
      </c>
      <c r="C23" s="62"/>
      <c r="D23" s="62"/>
      <c r="E23" s="59"/>
      <c r="F23" s="2"/>
    </row>
    <row r="24" spans="1:6" ht="13.5" customHeight="1">
      <c r="A24" s="58" t="s">
        <v>99</v>
      </c>
      <c r="B24" s="58"/>
      <c r="C24" s="58"/>
      <c r="D24" s="58"/>
      <c r="E24" s="58"/>
      <c r="F24" s="58"/>
    </row>
    <row r="25" spans="1:6" ht="44.25" customHeight="1">
      <c r="A25" s="61" t="s">
        <v>100</v>
      </c>
      <c r="B25" s="74" t="s">
        <v>101</v>
      </c>
      <c r="C25" s="74"/>
      <c r="D25" s="74"/>
      <c r="E25" s="74"/>
      <c r="F25" s="74"/>
    </row>
    <row r="26" s="47" customFormat="1" ht="15">
      <c r="F26" s="75"/>
    </row>
    <row r="27" spans="1:6" ht="15.75" customHeight="1">
      <c r="A27" s="76" t="s">
        <v>102</v>
      </c>
      <c r="B27" s="76"/>
      <c r="F27" s="75"/>
    </row>
    <row r="28" spans="1:6" ht="24.75" customHeight="1">
      <c r="A28" s="77" t="s">
        <v>48</v>
      </c>
      <c r="B28" s="77"/>
      <c r="C28" s="76"/>
      <c r="D28" s="76"/>
      <c r="E28" s="78" t="s">
        <v>103</v>
      </c>
      <c r="F28" s="78"/>
    </row>
    <row r="29" s="47" customFormat="1" ht="15">
      <c r="F29" s="79"/>
    </row>
    <row r="30" spans="1:6" ht="15.75" customHeight="1">
      <c r="A30" s="76" t="s">
        <v>17</v>
      </c>
      <c r="B30" s="76"/>
      <c r="F30" s="79"/>
    </row>
    <row r="31" spans="1:6" ht="36" customHeight="1">
      <c r="A31" s="12" t="s">
        <v>18</v>
      </c>
      <c r="B31" s="12"/>
      <c r="C31" s="80"/>
      <c r="D31" s="81"/>
      <c r="E31" s="82" t="s">
        <v>104</v>
      </c>
      <c r="F31" s="82"/>
    </row>
    <row r="32" ht="15.75">
      <c r="F32" s="79"/>
    </row>
    <row r="35" ht="14.25" customHeight="1"/>
  </sheetData>
  <sheetProtection selectLockedCells="1" selectUnlockedCells="1"/>
  <mergeCells count="27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7:F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E28:F28"/>
    <mergeCell ref="A30:B30"/>
    <mergeCell ref="A31:B31"/>
    <mergeCell ref="E31:F31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10" zoomScaleNormal="110" workbookViewId="0" topLeftCell="A1">
      <selection activeCell="A7" sqref="A7"/>
    </sheetView>
  </sheetViews>
  <sheetFormatPr defaultColWidth="8.796875" defaultRowHeight="14.25"/>
  <cols>
    <col min="1" max="1" width="3.296875" style="83" customWidth="1"/>
    <col min="2" max="16384" width="11.19921875" style="83" customWidth="1"/>
  </cols>
  <sheetData>
    <row r="1" spans="1:9" ht="24" customHeight="1">
      <c r="A1" s="15" t="s">
        <v>105</v>
      </c>
      <c r="B1" s="15"/>
      <c r="C1" s="15"/>
      <c r="D1" s="15"/>
      <c r="E1" s="15"/>
      <c r="F1" s="15"/>
      <c r="G1" s="15"/>
      <c r="H1" s="84"/>
      <c r="I1" s="84"/>
    </row>
    <row r="2" spans="1:9" ht="15">
      <c r="A2"/>
      <c r="B2"/>
      <c r="C2"/>
      <c r="D2" s="84"/>
      <c r="E2" s="84"/>
      <c r="F2" s="84"/>
      <c r="G2" s="84"/>
      <c r="H2" s="84"/>
      <c r="I2" s="84"/>
    </row>
    <row r="3" spans="1:9" ht="15">
      <c r="A3" s="84"/>
      <c r="B3" s="84"/>
      <c r="C3" s="84"/>
      <c r="D3" s="84"/>
      <c r="E3" s="84"/>
      <c r="F3" s="84"/>
      <c r="G3" s="84"/>
      <c r="H3" s="84"/>
      <c r="I3" s="84"/>
    </row>
    <row r="4" spans="1:8" ht="59.25" customHeight="1">
      <c r="A4" s="85" t="s">
        <v>106</v>
      </c>
      <c r="B4" s="86" t="s">
        <v>107</v>
      </c>
      <c r="C4" s="85" t="s">
        <v>108</v>
      </c>
      <c r="D4" s="85" t="s">
        <v>109</v>
      </c>
      <c r="E4" s="85" t="s">
        <v>110</v>
      </c>
      <c r="F4" s="85" t="s">
        <v>111</v>
      </c>
      <c r="G4" s="85" t="s">
        <v>112</v>
      </c>
      <c r="H4" s="85" t="s">
        <v>113</v>
      </c>
    </row>
    <row r="5" spans="1:8" ht="13.5" customHeight="1">
      <c r="A5" s="87"/>
      <c r="B5" s="87"/>
      <c r="C5" s="87"/>
      <c r="D5" s="87"/>
      <c r="E5" s="87"/>
      <c r="F5" s="87"/>
      <c r="G5" s="87"/>
      <c r="H5" s="87"/>
    </row>
    <row r="6" spans="1:8" ht="22.5" customHeight="1">
      <c r="A6" s="86" t="s">
        <v>114</v>
      </c>
      <c r="B6" s="86"/>
      <c r="C6" s="86"/>
      <c r="D6" s="86"/>
      <c r="E6" s="86"/>
      <c r="F6" s="86"/>
      <c r="G6" s="86"/>
      <c r="H6" s="86"/>
    </row>
    <row r="7" spans="1:8" ht="63">
      <c r="A7" s="85">
        <v>1</v>
      </c>
      <c r="B7" s="88" t="s">
        <v>115</v>
      </c>
      <c r="C7" s="88" t="s">
        <v>116</v>
      </c>
      <c r="D7" s="88" t="s">
        <v>117</v>
      </c>
      <c r="E7" s="88" t="s">
        <v>118</v>
      </c>
      <c r="F7" s="88" t="s">
        <v>119</v>
      </c>
      <c r="G7" s="88" t="s">
        <v>120</v>
      </c>
      <c r="H7" s="88" t="s">
        <v>121</v>
      </c>
    </row>
    <row r="8" spans="1:8" ht="18.75" customHeight="1">
      <c r="A8" s="87" t="s">
        <v>122</v>
      </c>
      <c r="B8" s="87"/>
      <c r="C8" s="87"/>
      <c r="D8" s="87"/>
      <c r="E8" s="87"/>
      <c r="F8" s="87"/>
      <c r="G8" s="87"/>
      <c r="H8" s="87"/>
    </row>
    <row r="9" spans="1:8" ht="100.5" customHeight="1">
      <c r="A9" s="85">
        <v>2</v>
      </c>
      <c r="B9" s="85" t="s">
        <v>123</v>
      </c>
      <c r="C9" s="85" t="s">
        <v>124</v>
      </c>
      <c r="D9" s="88" t="s">
        <v>117</v>
      </c>
      <c r="E9" s="85" t="s">
        <v>125</v>
      </c>
      <c r="F9" s="85" t="s">
        <v>126</v>
      </c>
      <c r="G9" s="85" t="s">
        <v>127</v>
      </c>
      <c r="H9" s="85" t="s">
        <v>128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10" zoomScaleNormal="110" workbookViewId="0" topLeftCell="A1">
      <selection activeCell="B11" sqref="B11"/>
    </sheetView>
  </sheetViews>
  <sheetFormatPr defaultColWidth="8.796875" defaultRowHeight="14.25"/>
  <cols>
    <col min="1" max="1" width="11.19921875" style="83" customWidth="1"/>
    <col min="2" max="2" width="10.796875" style="83" hidden="1" customWidth="1"/>
    <col min="3" max="3" width="14.69921875" style="83" customWidth="1"/>
    <col min="4" max="4" width="45.296875" style="83" customWidth="1"/>
    <col min="5" max="16384" width="11.19921875" style="83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89"/>
      <c r="C2" s="90"/>
      <c r="D2" s="90"/>
      <c r="E2"/>
      <c r="F2"/>
      <c r="G2"/>
      <c r="H2"/>
    </row>
    <row r="3" spans="1:4" ht="38.25" customHeight="1">
      <c r="A3"/>
      <c r="B3" s="91"/>
      <c r="C3" s="92" t="s">
        <v>129</v>
      </c>
      <c r="D3" s="93" t="s">
        <v>130</v>
      </c>
    </row>
    <row r="4" spans="1:4" ht="36" customHeight="1">
      <c r="A4"/>
      <c r="B4" s="91"/>
      <c r="C4" s="92" t="s">
        <v>131</v>
      </c>
      <c r="D4" s="94" t="s">
        <v>132</v>
      </c>
    </row>
    <row r="5" spans="1:4" ht="36" customHeight="1">
      <c r="A5" s="95"/>
      <c r="B5" s="96"/>
      <c r="C5" s="92" t="s">
        <v>133</v>
      </c>
      <c r="D5" s="97">
        <v>7724877504</v>
      </c>
    </row>
    <row r="6" spans="1:4" ht="67.5" customHeight="1">
      <c r="A6" s="95"/>
      <c r="B6" s="96"/>
      <c r="C6" s="92" t="s">
        <v>134</v>
      </c>
      <c r="D6" s="98" t="s">
        <v>135</v>
      </c>
    </row>
    <row r="7" spans="2:4" ht="42.75" customHeight="1">
      <c r="B7" s="91"/>
      <c r="C7" s="92" t="s">
        <v>136</v>
      </c>
      <c r="D7" s="99" t="s">
        <v>137</v>
      </c>
    </row>
    <row r="8" spans="2:4" ht="15">
      <c r="B8" s="91"/>
      <c r="C8" s="100" t="s">
        <v>138</v>
      </c>
      <c r="D8" s="100"/>
    </row>
    <row r="9" spans="2:4" ht="15">
      <c r="B9" s="91"/>
      <c r="C9" s="100"/>
      <c r="D9" s="100"/>
    </row>
    <row r="10" spans="2:4" ht="30">
      <c r="B10" s="91"/>
      <c r="C10" s="101" t="s">
        <v>139</v>
      </c>
      <c r="D10" s="102">
        <v>25</v>
      </c>
    </row>
    <row r="11" spans="2:4" ht="13.5" customHeight="1">
      <c r="B11" s="103" t="s">
        <v>140</v>
      </c>
      <c r="C11" s="103"/>
      <c r="D11" s="103"/>
    </row>
    <row r="12" spans="2:4" ht="15">
      <c r="B12" s="103"/>
      <c r="C12" s="103"/>
      <c r="D12" s="103"/>
    </row>
    <row r="13" spans="2:4" ht="30" customHeight="1">
      <c r="B13" s="104" t="s">
        <v>141</v>
      </c>
      <c r="C13" s="104"/>
      <c r="D13" s="104"/>
    </row>
    <row r="14" spans="2:4" ht="15">
      <c r="B14" s="104"/>
      <c r="C14" s="104"/>
      <c r="D14" s="104"/>
    </row>
    <row r="15" spans="2:4" ht="15">
      <c r="B15" s="104" t="s">
        <v>142</v>
      </c>
      <c r="C15" s="104"/>
      <c r="D15" s="104"/>
    </row>
    <row r="16" spans="2:4" ht="15">
      <c r="B16" s="104"/>
      <c r="C16" s="104"/>
      <c r="D16" s="104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0" zoomScaleNormal="110" workbookViewId="0" topLeftCell="A1">
      <selection activeCell="F7" sqref="F7"/>
    </sheetView>
  </sheetViews>
  <sheetFormatPr defaultColWidth="8.796875" defaultRowHeight="14.25"/>
  <cols>
    <col min="1" max="1" width="5.69921875" style="105" customWidth="1"/>
    <col min="2" max="2" width="30.19921875" style="106" customWidth="1"/>
    <col min="3" max="3" width="9.796875" style="105" customWidth="1"/>
    <col min="4" max="4" width="11.296875" style="105" customWidth="1"/>
    <col min="5" max="5" width="13.296875" style="105" customWidth="1"/>
    <col min="6" max="6" width="10.796875" style="105" customWidth="1"/>
    <col min="7" max="7" width="11.19921875" style="105" customWidth="1"/>
    <col min="8" max="8" width="8.69921875" style="105" customWidth="1"/>
    <col min="9" max="9" width="1.203125" style="105" customWidth="1"/>
    <col min="10" max="16384" width="11.19921875" style="105" customWidth="1"/>
  </cols>
  <sheetData>
    <row r="1" spans="1:5" ht="15.75" customHeight="1">
      <c r="A1" s="15" t="s">
        <v>12</v>
      </c>
      <c r="B1" s="15"/>
      <c r="C1" s="15"/>
      <c r="D1" s="15"/>
      <c r="E1" s="15"/>
    </row>
    <row r="2" spans="1:5" ht="15.75">
      <c r="A2" s="107"/>
      <c r="B2" s="107"/>
      <c r="C2"/>
      <c r="D2"/>
      <c r="E2"/>
    </row>
    <row r="3" spans="1:5" ht="15.75" customHeight="1">
      <c r="A3" s="108">
        <f>обложка!D8</f>
        <v>0</v>
      </c>
      <c r="B3" s="108"/>
      <c r="C3"/>
      <c r="D3"/>
      <c r="E3"/>
    </row>
    <row r="4" spans="1:5" ht="15.75">
      <c r="A4"/>
      <c r="B4"/>
      <c r="C4"/>
      <c r="D4"/>
      <c r="E4"/>
    </row>
    <row r="5" spans="1:6" ht="29.25">
      <c r="A5" s="109" t="s">
        <v>143</v>
      </c>
      <c r="B5" s="110">
        <f>'контрол лист'!B3</f>
        <v>0</v>
      </c>
      <c r="C5" s="110">
        <f>'контрол лист'!D3</f>
        <v>0</v>
      </c>
      <c r="D5" s="110" t="s">
        <v>144</v>
      </c>
      <c r="E5" s="111" t="s">
        <v>145</v>
      </c>
      <c r="F5" s="111" t="s">
        <v>145</v>
      </c>
    </row>
    <row r="6" spans="1:6" ht="16.5">
      <c r="A6" s="112">
        <v>1</v>
      </c>
      <c r="B6" s="113" t="s">
        <v>146</v>
      </c>
      <c r="C6" s="114" t="s">
        <v>35</v>
      </c>
      <c r="D6" s="115" t="s">
        <v>147</v>
      </c>
      <c r="E6" s="116">
        <v>44816</v>
      </c>
      <c r="F6" s="117">
        <v>44834</v>
      </c>
    </row>
    <row r="7" spans="1:6" ht="16.5">
      <c r="A7" s="112">
        <v>2</v>
      </c>
      <c r="B7" s="113" t="s">
        <v>148</v>
      </c>
      <c r="C7" s="114" t="s">
        <v>35</v>
      </c>
      <c r="D7" s="115" t="s">
        <v>147</v>
      </c>
      <c r="E7" s="116">
        <f aca="true" t="shared" si="0" ref="E7:E17">E6</f>
        <v>44816</v>
      </c>
      <c r="F7" s="117">
        <f>F6</f>
        <v>44834</v>
      </c>
    </row>
    <row r="8" spans="1:6" ht="16.5">
      <c r="A8" s="112">
        <v>3</v>
      </c>
      <c r="B8" s="113" t="s">
        <v>149</v>
      </c>
      <c r="C8" s="114" t="s">
        <v>35</v>
      </c>
      <c r="D8" s="115" t="s">
        <v>147</v>
      </c>
      <c r="E8" s="116">
        <f t="shared" si="0"/>
        <v>44816</v>
      </c>
      <c r="F8" s="117">
        <f>F6</f>
        <v>44834</v>
      </c>
    </row>
    <row r="9" spans="1:6" ht="16.5">
      <c r="A9" s="112">
        <v>4</v>
      </c>
      <c r="B9" s="113" t="s">
        <v>149</v>
      </c>
      <c r="C9" s="114" t="s">
        <v>32</v>
      </c>
      <c r="D9" s="115" t="s">
        <v>147</v>
      </c>
      <c r="E9" s="116">
        <f t="shared" si="0"/>
        <v>44816</v>
      </c>
      <c r="F9" s="117">
        <f>F6</f>
        <v>44834</v>
      </c>
    </row>
    <row r="10" spans="1:6" ht="24.75">
      <c r="A10" s="112">
        <v>5</v>
      </c>
      <c r="B10" s="113" t="s">
        <v>150</v>
      </c>
      <c r="C10" s="114" t="s">
        <v>35</v>
      </c>
      <c r="D10" s="115" t="s">
        <v>147</v>
      </c>
      <c r="E10" s="116">
        <f t="shared" si="0"/>
        <v>44816</v>
      </c>
      <c r="F10" s="117">
        <f>F6</f>
        <v>44834</v>
      </c>
    </row>
    <row r="11" spans="1:6" ht="24.75">
      <c r="A11" s="112">
        <v>6</v>
      </c>
      <c r="B11" s="113" t="s">
        <v>150</v>
      </c>
      <c r="C11" s="114" t="s">
        <v>151</v>
      </c>
      <c r="D11" s="115" t="s">
        <v>147</v>
      </c>
      <c r="E11" s="116">
        <f t="shared" si="0"/>
        <v>44816</v>
      </c>
      <c r="F11" s="117">
        <f>F6</f>
        <v>44834</v>
      </c>
    </row>
    <row r="12" spans="1:6" ht="16.5">
      <c r="A12" s="112">
        <v>7</v>
      </c>
      <c r="B12" s="113" t="s">
        <v>149</v>
      </c>
      <c r="C12" s="114" t="s">
        <v>151</v>
      </c>
      <c r="D12" s="115" t="s">
        <v>147</v>
      </c>
      <c r="E12" s="116">
        <f t="shared" si="0"/>
        <v>44816</v>
      </c>
      <c r="F12" s="117">
        <f>F6</f>
        <v>44834</v>
      </c>
    </row>
    <row r="13" spans="1:6" ht="16.5">
      <c r="A13" s="112">
        <v>8</v>
      </c>
      <c r="B13" s="113" t="s">
        <v>152</v>
      </c>
      <c r="C13" s="114" t="s">
        <v>35</v>
      </c>
      <c r="D13" s="115" t="s">
        <v>147</v>
      </c>
      <c r="E13" s="116">
        <f t="shared" si="0"/>
        <v>44816</v>
      </c>
      <c r="F13" s="117">
        <f>F6</f>
        <v>44834</v>
      </c>
    </row>
    <row r="14" spans="1:6" ht="16.5">
      <c r="A14" s="112">
        <v>9</v>
      </c>
      <c r="B14" s="113" t="s">
        <v>152</v>
      </c>
      <c r="C14" s="114" t="s">
        <v>153</v>
      </c>
      <c r="D14" s="115" t="s">
        <v>147</v>
      </c>
      <c r="E14" s="116">
        <f t="shared" si="0"/>
        <v>44816</v>
      </c>
      <c r="F14" s="117">
        <f>F6</f>
        <v>44834</v>
      </c>
    </row>
    <row r="15" spans="1:6" ht="16.5">
      <c r="A15" s="112">
        <v>10</v>
      </c>
      <c r="B15" s="113" t="s">
        <v>154</v>
      </c>
      <c r="C15" s="114" t="s">
        <v>35</v>
      </c>
      <c r="D15" s="115" t="s">
        <v>147</v>
      </c>
      <c r="E15" s="116">
        <f t="shared" si="0"/>
        <v>44816</v>
      </c>
      <c r="F15" s="117">
        <f>F6</f>
        <v>44834</v>
      </c>
    </row>
    <row r="16" spans="1:6" ht="16.5">
      <c r="A16" s="112">
        <v>11</v>
      </c>
      <c r="B16" s="113" t="s">
        <v>154</v>
      </c>
      <c r="C16" s="114" t="s">
        <v>151</v>
      </c>
      <c r="D16" s="115" t="s">
        <v>147</v>
      </c>
      <c r="E16" s="116">
        <f t="shared" si="0"/>
        <v>44816</v>
      </c>
      <c r="F16" s="117">
        <f>F6</f>
        <v>44834</v>
      </c>
    </row>
    <row r="17" spans="1:6" ht="25.5" customHeight="1">
      <c r="A17" s="112">
        <v>12</v>
      </c>
      <c r="B17" s="113" t="s">
        <v>154</v>
      </c>
      <c r="C17" s="114" t="s">
        <v>32</v>
      </c>
      <c r="D17" s="115" t="s">
        <v>147</v>
      </c>
      <c r="E17" s="116">
        <f t="shared" si="0"/>
        <v>44816</v>
      </c>
      <c r="F17" s="117">
        <f>F6</f>
        <v>44834</v>
      </c>
    </row>
    <row r="18" spans="1:6" ht="25.5" customHeight="1">
      <c r="A18" s="112">
        <v>13</v>
      </c>
      <c r="B18" s="113" t="s">
        <v>155</v>
      </c>
      <c r="C18" s="114" t="s">
        <v>35</v>
      </c>
      <c r="D18" s="115" t="s">
        <v>147</v>
      </c>
      <c r="E18" s="116">
        <f>E6</f>
        <v>44816</v>
      </c>
      <c r="F18" s="117">
        <f>F6</f>
        <v>44834</v>
      </c>
    </row>
    <row r="19" spans="1:6" ht="25.5" customHeight="1">
      <c r="A19" s="112">
        <v>14</v>
      </c>
      <c r="B19" s="113" t="s">
        <v>156</v>
      </c>
      <c r="C19" s="114" t="s">
        <v>35</v>
      </c>
      <c r="D19" s="115" t="s">
        <v>147</v>
      </c>
      <c r="E19" s="116">
        <f>E6</f>
        <v>44816</v>
      </c>
      <c r="F19" s="117">
        <f>F6</f>
        <v>44834</v>
      </c>
    </row>
    <row r="20" spans="1:6" ht="25.5" customHeight="1">
      <c r="A20" s="112">
        <v>15</v>
      </c>
      <c r="B20" s="113" t="s">
        <v>156</v>
      </c>
      <c r="C20" s="114" t="s">
        <v>153</v>
      </c>
      <c r="D20" s="115" t="s">
        <v>147</v>
      </c>
      <c r="E20" s="116">
        <f>E6</f>
        <v>44816</v>
      </c>
      <c r="F20" s="117">
        <f>F6</f>
        <v>44834</v>
      </c>
    </row>
    <row r="21" spans="1:6" ht="25.5" customHeight="1">
      <c r="A21" s="112">
        <v>16</v>
      </c>
      <c r="B21" s="113" t="s">
        <v>156</v>
      </c>
      <c r="C21" s="114" t="s">
        <v>32</v>
      </c>
      <c r="D21" s="115" t="s">
        <v>147</v>
      </c>
      <c r="E21" s="116">
        <f>E6</f>
        <v>44816</v>
      </c>
      <c r="F21" s="117">
        <f>F6</f>
        <v>44834</v>
      </c>
    </row>
    <row r="22" spans="1:6" ht="25.5" customHeight="1">
      <c r="A22" s="112">
        <v>17</v>
      </c>
      <c r="B22" s="113" t="s">
        <v>157</v>
      </c>
      <c r="C22" s="114" t="s">
        <v>35</v>
      </c>
      <c r="D22" s="115" t="s">
        <v>147</v>
      </c>
      <c r="E22" s="116">
        <f>E6</f>
        <v>44816</v>
      </c>
      <c r="F22" s="117">
        <f>F6</f>
        <v>44834</v>
      </c>
    </row>
    <row r="23" spans="1:6" ht="22.5" customHeight="1">
      <c r="A23" s="112">
        <v>18</v>
      </c>
      <c r="B23" s="113" t="s">
        <v>158</v>
      </c>
      <c r="C23" s="114" t="s">
        <v>35</v>
      </c>
      <c r="D23" s="115" t="s">
        <v>159</v>
      </c>
      <c r="E23" s="116">
        <f>E6</f>
        <v>44816</v>
      </c>
      <c r="F23" s="117">
        <f>F6</f>
        <v>44834</v>
      </c>
    </row>
    <row r="24" spans="1:6" ht="21" customHeight="1">
      <c r="A24" s="112">
        <v>19</v>
      </c>
      <c r="B24" s="113" t="s">
        <v>160</v>
      </c>
      <c r="C24" s="114" t="s">
        <v>35</v>
      </c>
      <c r="D24" s="115" t="s">
        <v>159</v>
      </c>
      <c r="E24" s="116">
        <f>E6</f>
        <v>44816</v>
      </c>
      <c r="F24" s="117">
        <f>F6</f>
        <v>44834</v>
      </c>
    </row>
    <row r="25" spans="1:6" ht="16.5">
      <c r="A25" s="118"/>
      <c r="B25" s="119"/>
      <c r="C25" s="120"/>
      <c r="D25" s="120"/>
      <c r="E25" s="121"/>
      <c r="F25" s="122"/>
    </row>
    <row r="26" spans="2:6" ht="27.75" customHeight="1">
      <c r="B26" s="123" t="s">
        <v>48</v>
      </c>
      <c r="C26"/>
      <c r="D26" s="124" t="s">
        <v>161</v>
      </c>
      <c r="E26" s="124"/>
      <c r="F26" s="124"/>
    </row>
    <row r="27" spans="2:5" ht="15.75">
      <c r="B27" s="9"/>
      <c r="C27"/>
      <c r="D27"/>
      <c r="E27"/>
    </row>
    <row r="28" spans="2:5" ht="15.75">
      <c r="B28" s="125" t="s">
        <v>17</v>
      </c>
      <c r="C28"/>
      <c r="D28"/>
      <c r="E28"/>
    </row>
    <row r="29" spans="2:6" ht="15.75" customHeight="1">
      <c r="B29" s="12" t="s">
        <v>18</v>
      </c>
      <c r="C29" s="12"/>
      <c r="D29" s="124" t="s">
        <v>162</v>
      </c>
      <c r="E29" s="124"/>
      <c r="F29" s="124"/>
    </row>
    <row r="35" ht="39.75" customHeight="1"/>
    <row r="38" ht="15.75" customHeight="1"/>
  </sheetData>
  <sheetProtection selectLockedCells="1" selectUnlockedCells="1"/>
  <mergeCells count="5">
    <mergeCell ref="A1:E1"/>
    <mergeCell ref="A3:B3"/>
    <mergeCell ref="D26:F26"/>
    <mergeCell ref="B29:C29"/>
    <mergeCell ref="D29:F29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10" zoomScaleNormal="110" workbookViewId="0" topLeftCell="A1">
      <selection activeCell="D3" sqref="D3"/>
    </sheetView>
  </sheetViews>
  <sheetFormatPr defaultColWidth="8.796875" defaultRowHeight="14.25"/>
  <cols>
    <col min="1" max="1" width="18.69921875" style="106" customWidth="1"/>
    <col min="2" max="2" width="16.3984375" style="105" customWidth="1"/>
    <col min="3" max="3" width="11.19921875" style="126" customWidth="1"/>
    <col min="4" max="4" width="11.8984375" style="105" customWidth="1"/>
    <col min="5" max="5" width="14.796875" style="105" customWidth="1"/>
    <col min="6" max="6" width="8.69921875" style="126" customWidth="1"/>
    <col min="7" max="16384" width="11.19921875" style="105" customWidth="1"/>
  </cols>
  <sheetData>
    <row r="1" spans="1:256" ht="14.25" customHeight="1">
      <c r="A1" s="127" t="s">
        <v>163</v>
      </c>
      <c r="B1" s="127"/>
      <c r="C1" s="127"/>
      <c r="D1" s="127"/>
      <c r="E1" s="127"/>
      <c r="F1" s="12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8" t="s">
        <v>164</v>
      </c>
      <c r="B2" s="12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1" customFormat="1" ht="57">
      <c r="A3" s="129">
        <f>'контрол лист'!B3</f>
        <v>0</v>
      </c>
      <c r="B3" s="129">
        <f>'контрол лист'!C3</f>
        <v>0</v>
      </c>
      <c r="C3" s="129" t="s">
        <v>165</v>
      </c>
      <c r="D3" s="130" t="s">
        <v>166</v>
      </c>
      <c r="E3" s="129" t="s">
        <v>167</v>
      </c>
      <c r="F3" s="129" t="s">
        <v>168</v>
      </c>
    </row>
    <row r="4" spans="1:6" ht="18.75">
      <c r="A4" s="129" t="s">
        <v>169</v>
      </c>
      <c r="B4" s="132" t="s">
        <v>170</v>
      </c>
      <c r="C4" s="132"/>
      <c r="D4" s="100"/>
      <c r="E4" s="100"/>
      <c r="F4" s="100"/>
    </row>
    <row r="5" spans="1:6" ht="37.5">
      <c r="A5" s="129" t="s">
        <v>152</v>
      </c>
      <c r="B5" s="132">
        <v>4.5</v>
      </c>
      <c r="C5" s="132"/>
      <c r="D5" s="100"/>
      <c r="E5" s="100"/>
      <c r="F5" s="100"/>
    </row>
    <row r="6" spans="1:6" ht="37.5">
      <c r="A6" s="129" t="s">
        <v>171</v>
      </c>
      <c r="B6" s="132" t="s">
        <v>172</v>
      </c>
      <c r="C6" s="132"/>
      <c r="D6" s="100"/>
      <c r="E6" s="100"/>
      <c r="F6" s="100"/>
    </row>
    <row r="7" spans="1:6" ht="37.5">
      <c r="A7" s="129" t="s">
        <v>173</v>
      </c>
      <c r="B7" s="132">
        <v>12</v>
      </c>
      <c r="C7" s="132"/>
      <c r="D7" s="100"/>
      <c r="E7" s="100"/>
      <c r="F7" s="100"/>
    </row>
    <row r="8" spans="1:6" ht="37.5">
      <c r="A8" s="129" t="s">
        <v>174</v>
      </c>
      <c r="B8" s="132">
        <v>13.14</v>
      </c>
      <c r="C8" s="132"/>
      <c r="D8" s="100"/>
      <c r="E8" s="100"/>
      <c r="F8" s="100"/>
    </row>
    <row r="9" spans="1:6" ht="37.5">
      <c r="A9" s="129" t="s">
        <v>175</v>
      </c>
      <c r="B9" s="132">
        <v>15.16</v>
      </c>
      <c r="C9" s="132"/>
      <c r="D9" s="100"/>
      <c r="E9" s="100"/>
      <c r="F9" s="100"/>
    </row>
    <row r="10" spans="1:6" ht="27" customHeight="1">
      <c r="A10" s="129" t="s">
        <v>176</v>
      </c>
      <c r="B10" s="132" t="s">
        <v>177</v>
      </c>
      <c r="C10" s="132"/>
      <c r="D10" s="100"/>
      <c r="E10" s="100"/>
      <c r="F10" s="100"/>
    </row>
    <row r="11" spans="1:6" ht="18.75">
      <c r="A11" s="129" t="s">
        <v>178</v>
      </c>
      <c r="B11" s="132">
        <v>20.21</v>
      </c>
      <c r="C11" s="100"/>
      <c r="D11" s="133"/>
      <c r="E11" s="133"/>
      <c r="F11" s="100"/>
    </row>
    <row r="12" spans="1:6" ht="56.25">
      <c r="A12" s="129" t="s">
        <v>179</v>
      </c>
      <c r="B12" s="132">
        <v>22</v>
      </c>
      <c r="C12" s="100"/>
      <c r="D12" s="133"/>
      <c r="E12" s="133"/>
      <c r="F12" s="100"/>
    </row>
    <row r="13" spans="1:6" ht="37.5">
      <c r="A13" s="129" t="s">
        <v>180</v>
      </c>
      <c r="B13" s="132">
        <v>23</v>
      </c>
      <c r="C13" s="100"/>
      <c r="D13" s="133"/>
      <c r="E13" s="133"/>
      <c r="F13" s="100"/>
    </row>
    <row r="14" spans="1:6" ht="37.5">
      <c r="A14" s="129" t="s">
        <v>181</v>
      </c>
      <c r="B14" s="132">
        <v>24</v>
      </c>
      <c r="C14" s="100"/>
      <c r="D14" s="133"/>
      <c r="E14" s="133"/>
      <c r="F14" s="100"/>
    </row>
    <row r="15" spans="1:6" ht="37.5">
      <c r="A15" s="129" t="s">
        <v>182</v>
      </c>
      <c r="B15" s="132">
        <v>25</v>
      </c>
      <c r="C15" s="100"/>
      <c r="D15" s="133"/>
      <c r="E15" s="133"/>
      <c r="F15" s="100"/>
    </row>
    <row r="16" spans="1:6" ht="18.75" customHeight="1">
      <c r="A16" s="134" t="s">
        <v>183</v>
      </c>
      <c r="B16" s="134"/>
      <c r="C16" s="134"/>
      <c r="D16" s="133"/>
      <c r="E16" s="133"/>
      <c r="F16" s="100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workbookViewId="0" topLeftCell="A25">
      <selection activeCell="H43" sqref="H43"/>
    </sheetView>
  </sheetViews>
  <sheetFormatPr defaultColWidth="8.796875" defaultRowHeight="14.25"/>
  <cols>
    <col min="1" max="1" width="3.09765625" style="135" customWidth="1"/>
    <col min="2" max="2" width="18.69921875" style="136" customWidth="1"/>
    <col min="3" max="3" width="10" style="136" customWidth="1"/>
    <col min="4" max="4" width="6.8984375" style="137" customWidth="1"/>
    <col min="5" max="5" width="11.09765625" style="136" customWidth="1"/>
    <col min="6" max="6" width="15.8984375" style="136" customWidth="1"/>
    <col min="7" max="7" width="7" style="137" customWidth="1"/>
    <col min="8" max="8" width="7.3984375" style="137" customWidth="1"/>
    <col min="9" max="9" width="5.59765625" style="137" customWidth="1"/>
    <col min="10" max="10" width="6.5" style="137" customWidth="1"/>
    <col min="11" max="11" width="6.3984375" style="137" customWidth="1"/>
    <col min="12" max="12" width="10.5" style="137" customWidth="1"/>
    <col min="13" max="252" width="11.19921875" style="138" customWidth="1"/>
    <col min="253" max="16384" width="11.19921875" style="139" customWidth="1"/>
  </cols>
  <sheetData>
    <row r="1" spans="1:12" s="139" customFormat="1" ht="21" customHeight="1">
      <c r="A1" s="135"/>
      <c r="B1" s="140" t="s">
        <v>13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5.75" customHeight="1">
      <c r="B2" s="141">
        <f>обложка!D8</f>
        <v>0</v>
      </c>
      <c r="C2" s="141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82.5" customHeight="1">
      <c r="A3" s="142" t="s">
        <v>184</v>
      </c>
      <c r="B3" s="143" t="s">
        <v>185</v>
      </c>
      <c r="C3" s="143" t="s">
        <v>186</v>
      </c>
      <c r="D3" s="144" t="s">
        <v>187</v>
      </c>
      <c r="E3" s="143" t="s">
        <v>188</v>
      </c>
      <c r="F3" s="143" t="s">
        <v>189</v>
      </c>
      <c r="G3" s="145" t="s">
        <v>190</v>
      </c>
      <c r="H3" s="145" t="s">
        <v>191</v>
      </c>
      <c r="I3" s="146" t="s">
        <v>192</v>
      </c>
      <c r="J3" s="144" t="s">
        <v>193</v>
      </c>
      <c r="K3" s="147" t="s">
        <v>194</v>
      </c>
      <c r="L3" s="144" t="s">
        <v>195</v>
      </c>
    </row>
    <row r="4" spans="1:12" ht="15.75">
      <c r="A4" s="143">
        <v>1</v>
      </c>
      <c r="B4" s="142" t="s">
        <v>146</v>
      </c>
      <c r="C4" s="142">
        <v>21</v>
      </c>
      <c r="D4" s="142" t="s">
        <v>35</v>
      </c>
      <c r="E4" s="148" t="s">
        <v>196</v>
      </c>
      <c r="F4" s="148" t="s">
        <v>31</v>
      </c>
      <c r="G4" s="142">
        <v>1</v>
      </c>
      <c r="H4" s="142">
        <v>0</v>
      </c>
      <c r="I4" s="142">
        <v>0</v>
      </c>
      <c r="J4" s="142">
        <v>0</v>
      </c>
      <c r="K4" s="142">
        <v>0</v>
      </c>
      <c r="L4" s="149">
        <v>0</v>
      </c>
    </row>
    <row r="5" spans="1:12" ht="15.75">
      <c r="A5" s="143">
        <v>2</v>
      </c>
      <c r="B5" s="142" t="s">
        <v>148</v>
      </c>
      <c r="C5" s="142">
        <v>4</v>
      </c>
      <c r="D5" s="142" t="s">
        <v>35</v>
      </c>
      <c r="E5" s="148" t="s">
        <v>196</v>
      </c>
      <c r="F5" s="148" t="s">
        <v>31</v>
      </c>
      <c r="G5" s="142">
        <v>1</v>
      </c>
      <c r="H5" s="142">
        <v>0</v>
      </c>
      <c r="I5" s="142">
        <v>0</v>
      </c>
      <c r="J5" s="142">
        <v>0</v>
      </c>
      <c r="K5" s="142">
        <v>0</v>
      </c>
      <c r="L5" s="149">
        <v>0</v>
      </c>
    </row>
    <row r="6" spans="1:12" ht="36">
      <c r="A6" s="143">
        <v>3</v>
      </c>
      <c r="B6" s="142" t="s">
        <v>149</v>
      </c>
      <c r="C6" s="142" t="s">
        <v>197</v>
      </c>
      <c r="D6" s="142" t="s">
        <v>35</v>
      </c>
      <c r="E6" s="148" t="s">
        <v>196</v>
      </c>
      <c r="F6" s="148" t="s">
        <v>31</v>
      </c>
      <c r="G6" s="142">
        <v>12</v>
      </c>
      <c r="H6" s="142">
        <v>0</v>
      </c>
      <c r="I6" s="142">
        <v>0</v>
      </c>
      <c r="J6" s="142">
        <v>0</v>
      </c>
      <c r="K6" s="142">
        <v>0</v>
      </c>
      <c r="L6" s="149">
        <v>0</v>
      </c>
    </row>
    <row r="7" spans="1:12" ht="24.75">
      <c r="A7" s="143">
        <v>4</v>
      </c>
      <c r="B7" s="142" t="s">
        <v>149</v>
      </c>
      <c r="C7" s="142">
        <v>3.4</v>
      </c>
      <c r="D7" s="142" t="s">
        <v>32</v>
      </c>
      <c r="E7" s="148" t="s">
        <v>196</v>
      </c>
      <c r="F7" s="148" t="s">
        <v>31</v>
      </c>
      <c r="G7" s="142">
        <v>2</v>
      </c>
      <c r="H7" s="142">
        <v>0</v>
      </c>
      <c r="I7" s="142">
        <v>0</v>
      </c>
      <c r="J7" s="142">
        <v>0</v>
      </c>
      <c r="K7" s="142">
        <v>0</v>
      </c>
      <c r="L7" s="149" t="s">
        <v>198</v>
      </c>
    </row>
    <row r="8" spans="1:12" ht="36">
      <c r="A8" s="143">
        <v>5</v>
      </c>
      <c r="B8" s="142" t="s">
        <v>150</v>
      </c>
      <c r="C8" s="142">
        <v>26.13</v>
      </c>
      <c r="D8" s="142" t="s">
        <v>35</v>
      </c>
      <c r="E8" s="148" t="s">
        <v>196</v>
      </c>
      <c r="F8" s="148" t="s">
        <v>31</v>
      </c>
      <c r="G8" s="142">
        <v>2</v>
      </c>
      <c r="H8" s="142">
        <v>0</v>
      </c>
      <c r="I8" s="142">
        <v>0</v>
      </c>
      <c r="J8" s="142">
        <v>0</v>
      </c>
      <c r="K8" s="142">
        <v>0</v>
      </c>
      <c r="L8" s="149">
        <v>0</v>
      </c>
    </row>
    <row r="9" spans="1:12" ht="36">
      <c r="A9" s="143">
        <v>6</v>
      </c>
      <c r="B9" s="142" t="s">
        <v>150</v>
      </c>
      <c r="C9" s="142">
        <v>5</v>
      </c>
      <c r="D9" s="142" t="s">
        <v>151</v>
      </c>
      <c r="E9" s="148" t="s">
        <v>196</v>
      </c>
      <c r="F9" s="148" t="s">
        <v>31</v>
      </c>
      <c r="G9" s="142">
        <v>1</v>
      </c>
      <c r="H9" s="142">
        <v>0</v>
      </c>
      <c r="I9" s="142">
        <v>0</v>
      </c>
      <c r="J9" s="142">
        <v>0</v>
      </c>
      <c r="K9" s="142">
        <v>0</v>
      </c>
      <c r="L9" s="149" t="s">
        <v>199</v>
      </c>
    </row>
    <row r="10" spans="1:12" ht="36">
      <c r="A10" s="143">
        <v>7</v>
      </c>
      <c r="B10" s="142" t="s">
        <v>149</v>
      </c>
      <c r="C10" s="142">
        <v>1.3</v>
      </c>
      <c r="D10" s="142" t="s">
        <v>151</v>
      </c>
      <c r="E10" s="148" t="s">
        <v>196</v>
      </c>
      <c r="F10" s="148" t="s">
        <v>31</v>
      </c>
      <c r="G10" s="142">
        <v>2</v>
      </c>
      <c r="H10" s="142">
        <v>0</v>
      </c>
      <c r="I10" s="142">
        <v>0</v>
      </c>
      <c r="J10" s="142">
        <v>0</v>
      </c>
      <c r="K10" s="142">
        <v>0</v>
      </c>
      <c r="L10" s="149" t="s">
        <v>199</v>
      </c>
    </row>
    <row r="11" spans="1:12" ht="23.25" customHeight="1">
      <c r="A11" s="143">
        <v>8</v>
      </c>
      <c r="B11" s="142" t="s">
        <v>152</v>
      </c>
      <c r="C11" s="142" t="s">
        <v>200</v>
      </c>
      <c r="D11" s="142" t="s">
        <v>35</v>
      </c>
      <c r="E11" s="148" t="s">
        <v>196</v>
      </c>
      <c r="F11" s="148" t="s">
        <v>31</v>
      </c>
      <c r="G11" s="142">
        <v>5</v>
      </c>
      <c r="H11" s="142">
        <v>0</v>
      </c>
      <c r="I11" s="142">
        <v>0</v>
      </c>
      <c r="J11" s="142">
        <v>0</v>
      </c>
      <c r="K11" s="142">
        <v>0</v>
      </c>
      <c r="L11" s="149">
        <v>0</v>
      </c>
    </row>
    <row r="12" spans="1:12" ht="25.5" customHeight="1">
      <c r="A12" s="143">
        <v>9</v>
      </c>
      <c r="B12" s="142" t="s">
        <v>152</v>
      </c>
      <c r="C12" s="142">
        <v>2</v>
      </c>
      <c r="D12" s="142" t="s">
        <v>153</v>
      </c>
      <c r="E12" s="148" t="s">
        <v>196</v>
      </c>
      <c r="F12" s="148" t="s">
        <v>31</v>
      </c>
      <c r="G12" s="142">
        <v>1</v>
      </c>
      <c r="H12" s="142">
        <v>0</v>
      </c>
      <c r="I12" s="142">
        <v>0</v>
      </c>
      <c r="J12" s="142">
        <v>0</v>
      </c>
      <c r="K12" s="142">
        <v>0</v>
      </c>
      <c r="L12" s="149" t="s">
        <v>198</v>
      </c>
    </row>
    <row r="13" spans="1:12" ht="24.75">
      <c r="A13" s="143">
        <v>10</v>
      </c>
      <c r="B13" s="142" t="s">
        <v>154</v>
      </c>
      <c r="C13" s="142" t="s">
        <v>201</v>
      </c>
      <c r="D13" s="142" t="s">
        <v>35</v>
      </c>
      <c r="E13" s="148" t="s">
        <v>196</v>
      </c>
      <c r="F13" s="148" t="s">
        <v>31</v>
      </c>
      <c r="G13" s="142">
        <v>7</v>
      </c>
      <c r="H13" s="142">
        <v>0</v>
      </c>
      <c r="I13" s="142">
        <v>0</v>
      </c>
      <c r="J13" s="142">
        <v>0</v>
      </c>
      <c r="K13" s="142">
        <v>0</v>
      </c>
      <c r="L13" s="149">
        <v>0</v>
      </c>
    </row>
    <row r="14" spans="1:12" ht="36">
      <c r="A14" s="143">
        <v>11</v>
      </c>
      <c r="B14" s="142" t="s">
        <v>154</v>
      </c>
      <c r="C14" s="142">
        <v>2.6</v>
      </c>
      <c r="D14" s="142" t="s">
        <v>151</v>
      </c>
      <c r="E14" s="148" t="s">
        <v>196</v>
      </c>
      <c r="F14" s="148" t="s">
        <v>31</v>
      </c>
      <c r="G14" s="142">
        <v>2</v>
      </c>
      <c r="H14" s="142">
        <v>0</v>
      </c>
      <c r="I14" s="142">
        <v>0</v>
      </c>
      <c r="J14" s="142">
        <v>0</v>
      </c>
      <c r="K14" s="142">
        <v>0</v>
      </c>
      <c r="L14" s="149" t="s">
        <v>199</v>
      </c>
    </row>
    <row r="15" spans="1:12" ht="24.75">
      <c r="A15" s="143">
        <v>12</v>
      </c>
      <c r="B15" s="142" t="s">
        <v>154</v>
      </c>
      <c r="C15" s="142">
        <v>5</v>
      </c>
      <c r="D15" s="142" t="s">
        <v>32</v>
      </c>
      <c r="E15" s="148" t="s">
        <v>196</v>
      </c>
      <c r="F15" s="148" t="s">
        <v>31</v>
      </c>
      <c r="G15" s="142">
        <v>1</v>
      </c>
      <c r="H15" s="142">
        <v>0</v>
      </c>
      <c r="I15" s="142">
        <v>0</v>
      </c>
      <c r="J15" s="142">
        <v>0</v>
      </c>
      <c r="K15" s="142">
        <v>0</v>
      </c>
      <c r="L15" s="149" t="s">
        <v>198</v>
      </c>
    </row>
    <row r="16" spans="1:12" ht="36">
      <c r="A16" s="143">
        <v>13</v>
      </c>
      <c r="B16" s="142" t="s">
        <v>155</v>
      </c>
      <c r="C16" s="142">
        <v>35</v>
      </c>
      <c r="D16" s="142" t="s">
        <v>35</v>
      </c>
      <c r="E16" s="148" t="s">
        <v>196</v>
      </c>
      <c r="F16" s="148" t="s">
        <v>31</v>
      </c>
      <c r="G16" s="142">
        <v>1</v>
      </c>
      <c r="H16" s="142">
        <v>0</v>
      </c>
      <c r="I16" s="142">
        <v>0</v>
      </c>
      <c r="J16" s="142">
        <v>0</v>
      </c>
      <c r="K16" s="142">
        <v>0</v>
      </c>
      <c r="L16" s="149">
        <v>0</v>
      </c>
    </row>
    <row r="17" spans="1:12" ht="24.75">
      <c r="A17" s="143">
        <v>14</v>
      </c>
      <c r="B17" s="142" t="s">
        <v>156</v>
      </c>
      <c r="C17" s="142" t="s">
        <v>202</v>
      </c>
      <c r="D17" s="142" t="s">
        <v>35</v>
      </c>
      <c r="E17" s="148" t="s">
        <v>196</v>
      </c>
      <c r="F17" s="148" t="s">
        <v>31</v>
      </c>
      <c r="G17" s="142">
        <v>6</v>
      </c>
      <c r="H17" s="142">
        <v>0</v>
      </c>
      <c r="I17" s="142">
        <v>0</v>
      </c>
      <c r="J17" s="142">
        <v>0</v>
      </c>
      <c r="K17" s="142">
        <v>0</v>
      </c>
      <c r="L17" s="149">
        <v>0</v>
      </c>
    </row>
    <row r="18" spans="1:12" ht="15.75">
      <c r="A18" s="143">
        <v>15</v>
      </c>
      <c r="B18" s="142" t="s">
        <v>156</v>
      </c>
      <c r="C18" s="142" t="s">
        <v>203</v>
      </c>
      <c r="D18" s="142" t="s">
        <v>153</v>
      </c>
      <c r="E18" s="148" t="s">
        <v>196</v>
      </c>
      <c r="F18" s="148" t="s">
        <v>31</v>
      </c>
      <c r="G18" s="142">
        <v>3</v>
      </c>
      <c r="H18" s="142">
        <v>0</v>
      </c>
      <c r="I18" s="142">
        <v>0</v>
      </c>
      <c r="J18" s="142">
        <v>0</v>
      </c>
      <c r="K18" s="142">
        <v>0</v>
      </c>
      <c r="L18" s="149" t="s">
        <v>198</v>
      </c>
    </row>
    <row r="19" spans="1:12" ht="15.75">
      <c r="A19" s="143">
        <v>16</v>
      </c>
      <c r="B19" s="142" t="s">
        <v>156</v>
      </c>
      <c r="C19" s="142">
        <v>4</v>
      </c>
      <c r="D19" s="142" t="s">
        <v>32</v>
      </c>
      <c r="E19" s="148" t="s">
        <v>196</v>
      </c>
      <c r="F19" s="148" t="s">
        <v>31</v>
      </c>
      <c r="G19" s="142">
        <v>1</v>
      </c>
      <c r="H19" s="142">
        <v>0</v>
      </c>
      <c r="I19" s="142">
        <v>0</v>
      </c>
      <c r="J19" s="142">
        <v>0</v>
      </c>
      <c r="K19" s="142">
        <v>0</v>
      </c>
      <c r="L19" s="149" t="s">
        <v>198</v>
      </c>
    </row>
    <row r="20" spans="1:12" ht="24.75">
      <c r="A20" s="143">
        <v>17</v>
      </c>
      <c r="B20" s="142" t="s">
        <v>157</v>
      </c>
      <c r="C20" s="142">
        <v>33</v>
      </c>
      <c r="D20" s="142" t="s">
        <v>35</v>
      </c>
      <c r="E20" s="148" t="s">
        <v>196</v>
      </c>
      <c r="F20" s="148" t="s">
        <v>31</v>
      </c>
      <c r="G20" s="142">
        <v>1</v>
      </c>
      <c r="H20" s="142">
        <v>0</v>
      </c>
      <c r="I20" s="142">
        <v>0</v>
      </c>
      <c r="J20" s="142">
        <v>0</v>
      </c>
      <c r="K20" s="142">
        <v>0</v>
      </c>
      <c r="L20" s="149">
        <v>0</v>
      </c>
    </row>
    <row r="21" spans="1:12" ht="24.75">
      <c r="A21" s="143">
        <v>18</v>
      </c>
      <c r="B21" s="142" t="s">
        <v>158</v>
      </c>
      <c r="C21" s="142" t="s">
        <v>204</v>
      </c>
      <c r="D21" s="142" t="s">
        <v>35</v>
      </c>
      <c r="E21" s="148" t="s">
        <v>205</v>
      </c>
      <c r="F21" s="148" t="s">
        <v>206</v>
      </c>
      <c r="G21" s="142">
        <v>20</v>
      </c>
      <c r="H21" s="142">
        <v>0</v>
      </c>
      <c r="I21" s="142" t="s">
        <v>75</v>
      </c>
      <c r="J21" s="142" t="s">
        <v>75</v>
      </c>
      <c r="K21" s="142" t="s">
        <v>75</v>
      </c>
      <c r="L21" s="149">
        <v>0</v>
      </c>
    </row>
    <row r="22" spans="1:12" ht="15.75">
      <c r="A22" s="143">
        <v>19</v>
      </c>
      <c r="B22" s="142" t="s">
        <v>160</v>
      </c>
      <c r="C22" s="142" t="s">
        <v>200</v>
      </c>
      <c r="D22" s="142" t="s">
        <v>35</v>
      </c>
      <c r="E22" s="148" t="s">
        <v>205</v>
      </c>
      <c r="F22" s="148" t="s">
        <v>79</v>
      </c>
      <c r="G22" s="142">
        <v>5</v>
      </c>
      <c r="H22" s="142">
        <v>0</v>
      </c>
      <c r="I22" s="142">
        <v>0</v>
      </c>
      <c r="J22" s="142">
        <v>0</v>
      </c>
      <c r="K22" s="142">
        <v>0</v>
      </c>
      <c r="L22" s="149">
        <v>0</v>
      </c>
    </row>
    <row r="23" spans="1:12" ht="15.75" customHeight="1">
      <c r="A23" s="150" t="s">
        <v>207</v>
      </c>
      <c r="B23" s="150"/>
      <c r="C23" s="150"/>
      <c r="D23" s="150"/>
      <c r="E23" s="150" t="s">
        <v>35</v>
      </c>
      <c r="F23" s="150" t="s">
        <v>31</v>
      </c>
      <c r="G23" s="151">
        <f>G4+G5+G6+G8+G11+G13+G16+G17+G20</f>
        <v>36</v>
      </c>
      <c r="H23" s="135"/>
      <c r="I23" s="135"/>
      <c r="J23" s="135"/>
      <c r="K23" s="135"/>
      <c r="L23" s="152"/>
    </row>
    <row r="24" spans="1:12" ht="25.5" customHeight="1">
      <c r="A24" s="150" t="s">
        <v>208</v>
      </c>
      <c r="B24" s="150"/>
      <c r="C24" s="150"/>
      <c r="D24" s="150"/>
      <c r="E24" s="150" t="s">
        <v>151</v>
      </c>
      <c r="F24" s="150" t="s">
        <v>31</v>
      </c>
      <c r="G24" s="151">
        <f>G9+G10+G14</f>
        <v>5</v>
      </c>
      <c r="H24" s="135"/>
      <c r="I24" s="135"/>
      <c r="J24" s="135"/>
      <c r="K24" s="135"/>
      <c r="L24" s="152"/>
    </row>
    <row r="25" spans="1:12" ht="15.75" customHeight="1">
      <c r="A25" s="150" t="s">
        <v>30</v>
      </c>
      <c r="B25" s="150"/>
      <c r="C25" s="150"/>
      <c r="D25" s="150"/>
      <c r="E25" s="150" t="s">
        <v>32</v>
      </c>
      <c r="F25" s="150" t="s">
        <v>31</v>
      </c>
      <c r="G25" s="151">
        <v>4</v>
      </c>
      <c r="H25" s="153"/>
      <c r="I25" s="135"/>
      <c r="J25" s="135"/>
      <c r="K25" s="135"/>
      <c r="L25" s="152"/>
    </row>
    <row r="26" spans="1:12" ht="24.75" customHeight="1">
      <c r="A26" s="150" t="s">
        <v>208</v>
      </c>
      <c r="B26" s="150"/>
      <c r="C26" s="150"/>
      <c r="D26" s="150"/>
      <c r="E26" s="150" t="s">
        <v>153</v>
      </c>
      <c r="F26" s="150" t="s">
        <v>31</v>
      </c>
      <c r="G26" s="151">
        <v>4</v>
      </c>
      <c r="H26" s="135"/>
      <c r="I26" s="135"/>
      <c r="J26" s="135"/>
      <c r="K26" s="135"/>
      <c r="L26" s="152"/>
    </row>
    <row r="27" spans="1:12" ht="15.75" customHeight="1">
      <c r="A27" s="150" t="s">
        <v>209</v>
      </c>
      <c r="B27" s="150"/>
      <c r="C27" s="150"/>
      <c r="D27" s="150"/>
      <c r="E27" s="150" t="s">
        <v>35</v>
      </c>
      <c r="F27" s="150" t="s">
        <v>206</v>
      </c>
      <c r="G27" s="151">
        <f>G21</f>
        <v>20</v>
      </c>
      <c r="H27" s="135"/>
      <c r="I27" s="135"/>
      <c r="J27" s="135"/>
      <c r="K27" s="135"/>
      <c r="L27" s="154"/>
    </row>
    <row r="28" spans="1:12" ht="15.75" customHeight="1">
      <c r="A28" s="150" t="s">
        <v>78</v>
      </c>
      <c r="B28" s="150"/>
      <c r="C28" s="150"/>
      <c r="D28" s="150"/>
      <c r="E28" s="150" t="s">
        <v>35</v>
      </c>
      <c r="F28" s="150" t="s">
        <v>79</v>
      </c>
      <c r="G28" s="151">
        <v>5</v>
      </c>
      <c r="H28" s="135"/>
      <c r="I28" s="135"/>
      <c r="J28" s="135"/>
      <c r="K28" s="135"/>
      <c r="L28" s="154"/>
    </row>
    <row r="29" spans="1:12" ht="15.75" customHeight="1">
      <c r="A29" s="155" t="s">
        <v>210</v>
      </c>
      <c r="B29" s="155"/>
      <c r="C29" s="155"/>
      <c r="D29" s="155"/>
      <c r="E29" s="155"/>
      <c r="F29" s="155"/>
      <c r="G29" s="155"/>
      <c r="H29" s="156" t="s">
        <v>75</v>
      </c>
      <c r="I29" s="154"/>
      <c r="J29" s="154"/>
      <c r="K29" s="154"/>
      <c r="L29" s="135"/>
    </row>
    <row r="30" spans="1:11" ht="15.75" customHeight="1">
      <c r="A30" s="157" t="s">
        <v>211</v>
      </c>
      <c r="B30" s="157"/>
      <c r="C30" s="157"/>
      <c r="D30" s="157"/>
      <c r="E30" s="157"/>
      <c r="F30" s="157"/>
      <c r="G30" s="157"/>
      <c r="H30" s="157"/>
      <c r="I30" s="158" t="s">
        <v>75</v>
      </c>
      <c r="J30" s="152"/>
      <c r="K30" s="152"/>
    </row>
    <row r="31" spans="1:11" ht="15.75" customHeight="1">
      <c r="A31" s="159" t="s">
        <v>212</v>
      </c>
      <c r="B31" s="159"/>
      <c r="C31" s="159"/>
      <c r="D31" s="159"/>
      <c r="E31" s="159"/>
      <c r="F31" s="159"/>
      <c r="G31" s="159"/>
      <c r="H31" s="159"/>
      <c r="I31" s="159"/>
      <c r="J31" s="160" t="s">
        <v>75</v>
      </c>
      <c r="K31" s="152"/>
    </row>
    <row r="32" spans="1:11" ht="15.75" customHeight="1">
      <c r="A32" s="157" t="s">
        <v>213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61" t="s">
        <v>75</v>
      </c>
    </row>
    <row r="33" spans="1:12" ht="15.75" customHeight="1">
      <c r="A33" s="157" t="s">
        <v>214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62" t="s">
        <v>75</v>
      </c>
    </row>
    <row r="34" spans="1:12" s="138" customFormat="1" ht="15.75" customHeight="1">
      <c r="A34" s="163" t="s">
        <v>215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37"/>
    </row>
    <row r="35" ht="15.75" customHeight="1"/>
    <row r="36" spans="2:8" ht="15.75" customHeight="1">
      <c r="B36" s="164" t="s">
        <v>14</v>
      </c>
      <c r="C36" s="165"/>
      <c r="D36" s="135"/>
      <c r="E36" s="135"/>
      <c r="F36" s="135"/>
      <c r="G36" s="135"/>
      <c r="H36" s="135"/>
    </row>
    <row r="37" spans="2:12" ht="22.5" customHeight="1">
      <c r="B37" s="163" t="s">
        <v>48</v>
      </c>
      <c r="C37" s="163"/>
      <c r="D37" s="135"/>
      <c r="E37" s="135"/>
      <c r="F37" s="135"/>
      <c r="G37" s="166"/>
      <c r="H37" s="167"/>
      <c r="I37" s="167"/>
      <c r="J37" s="167" t="s">
        <v>216</v>
      </c>
      <c r="K37" s="167"/>
      <c r="L37" s="167"/>
    </row>
    <row r="38" spans="2:8" ht="15.75">
      <c r="B38" s="165"/>
      <c r="C38" s="165"/>
      <c r="D38" s="135"/>
      <c r="E38" s="135"/>
      <c r="F38" s="135"/>
      <c r="G38" s="135"/>
      <c r="H38" s="135"/>
    </row>
    <row r="39" spans="2:8" ht="13.5" customHeight="1">
      <c r="B39" s="168" t="s">
        <v>17</v>
      </c>
      <c r="C39" s="168"/>
      <c r="D39" s="169"/>
      <c r="E39" s="169"/>
      <c r="F39" s="169"/>
      <c r="G39" s="170"/>
      <c r="H39" s="135"/>
    </row>
    <row r="40" spans="1:12" s="138" customFormat="1" ht="18.75" customHeight="1">
      <c r="A40" s="137"/>
      <c r="B40" s="168" t="s">
        <v>18</v>
      </c>
      <c r="C40" s="168"/>
      <c r="D40" s="168"/>
      <c r="E40" s="171"/>
      <c r="F40" s="171"/>
      <c r="G40" s="171"/>
      <c r="H40" s="167"/>
      <c r="I40" s="167"/>
      <c r="J40" s="167" t="s">
        <v>217</v>
      </c>
      <c r="K40" s="167"/>
      <c r="L40" s="167"/>
    </row>
    <row r="43" ht="15.75" customHeight="1"/>
  </sheetData>
  <sheetProtection selectLockedCells="1" selectUnlockedCells="1"/>
  <autoFilter ref="A3:L34"/>
  <mergeCells count="19">
    <mergeCell ref="B1:L1"/>
    <mergeCell ref="B2:C2"/>
    <mergeCell ref="A23:D23"/>
    <mergeCell ref="A24:D24"/>
    <mergeCell ref="A25:D25"/>
    <mergeCell ref="A26:D26"/>
    <mergeCell ref="A27:D27"/>
    <mergeCell ref="A28:D28"/>
    <mergeCell ref="A29:G29"/>
    <mergeCell ref="A30:H30"/>
    <mergeCell ref="A31:I31"/>
    <mergeCell ref="A32:J32"/>
    <mergeCell ref="A33:K33"/>
    <mergeCell ref="A34:K34"/>
    <mergeCell ref="B37:C37"/>
    <mergeCell ref="J37:L37"/>
    <mergeCell ref="B39:C39"/>
    <mergeCell ref="B40:D40"/>
    <mergeCell ref="J40:L40"/>
  </mergeCells>
  <printOptions/>
  <pageMargins left="0.3236111111111111" right="0.25416666666666665" top="0.5118055555555555" bottom="0.33611111111111114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2022-09-01T04:08:18Z</cp:lastPrinted>
  <dcterms:created xsi:type="dcterms:W3CDTF">2022-01-27T05:47:12Z</dcterms:created>
  <dcterms:modified xsi:type="dcterms:W3CDTF">2022-10-03T19:41:30Z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