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Обложка" sheetId="1" r:id="rId1"/>
    <sheet name="Акт сдачи-приемки" sheetId="2" state="hidden" r:id="rId2"/>
    <sheet name="Акт приема" sheetId="3" r:id="rId3"/>
    <sheet name="эффект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  <sheet name="График ревизий" sheetId="9" r:id="rId9"/>
    <sheet name="Журнал" sheetId="10" r:id="rId10"/>
  </sheets>
  <definedNames>
    <definedName name="_xlnm.Print_Titles" localSheetId="9">'Журнал'!$1:$3</definedName>
    <definedName name="_xlnm.Print_Area" localSheetId="4">'Контрольный лист'!$A$1:$L$29</definedName>
    <definedName name="_xlnm.Print_Titles" localSheetId="4">'Контрольный лист'!$1:$3</definedName>
    <definedName name="_xlnm._FilterDatabase" localSheetId="4" hidden="1">'Контрольный лист'!$A$3:$L$24</definedName>
    <definedName name="Excel_BuiltIn_Print_Area" localSheetId="4">'Контрольный лист'!$A$1:$O$3</definedName>
    <definedName name="Excel_BuiltIn_Print_Titles" localSheetId="4">'Контрольный лист'!$1:$3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  <definedName name="Excel_BuiltIn__FilterDatabase" localSheetId="8">NA()</definedName>
    <definedName name="Excel_BuiltIn_Print_Titles" localSheetId="9">'Журнал'!$1:$3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<sst xmlns="http://schemas.openxmlformats.org/spreadsheetml/2006/main" count="1552" uniqueCount="374">
  <si>
    <t>ОТЧЕТ ПО ДЕРАТИЗАЦИИ ДЕЗИНСЕКЦИИ</t>
  </si>
  <si>
    <t xml:space="preserve">Договор № </t>
  </si>
  <si>
    <t>250\21-ТП ОТ 23.06.21г</t>
  </si>
  <si>
    <t>период</t>
  </si>
  <si>
    <t>01.11.2021 — 30.11.2021</t>
  </si>
  <si>
    <t>Исполнитель:</t>
  </si>
  <si>
    <t>ООО «Альфадез»</t>
  </si>
  <si>
    <t>Заказчик:</t>
  </si>
  <si>
    <t>ОАО «Токаревская птицефабрика» ОП Михайловское</t>
  </si>
  <si>
    <t xml:space="preserve">Адрес: </t>
  </si>
  <si>
    <t>41000, Саратовская область, Татищевский район, р.п. Татищево</t>
  </si>
  <si>
    <t>-</t>
  </si>
  <si>
    <t xml:space="preserve">АКТ СДАЧИ ПРИЕМКИ РАБОТ 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</si>
  <si>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</si>
  <si>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</si>
  <si>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</t>
  </si>
  <si>
    <t>ДЕЗИНСЕКЦИИ</t>
  </si>
  <si>
    <t>Составил:</t>
  </si>
  <si>
    <t>Специалист по пест контролю ООО «Альфадез»</t>
  </si>
  <si>
    <t xml:space="preserve">____________Руденко В.Н. </t>
  </si>
  <si>
    <t>Согласовано:</t>
  </si>
  <si>
    <t>Главный технолог</t>
  </si>
  <si>
    <t xml:space="preserve">__________  Спиридонова С.А. </t>
  </si>
  <si>
    <t>АКТ СДАЧИ ПРИЕМКИ РАБОТ</t>
  </si>
  <si>
    <t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</si>
  <si>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</si>
  <si>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</si>
  <si>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</si>
  <si>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</si>
  <si>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</si>
  <si>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</si>
  <si>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</si>
  <si>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</si>
  <si>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</si>
  <si>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</si>
  <si>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Контрольно истребительные устройства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</si>
  <si>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</si>
  <si>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</si>
  <si>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</si>
  <si>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Д-RU.АД37.В.11289/19</t>
  </si>
  <si>
    <t>кг</t>
  </si>
  <si>
    <t xml:space="preserve">АЛТ клей  </t>
  </si>
  <si>
    <t>Полибутилен 80,8%</t>
  </si>
  <si>
    <t>РОСС RU.АЯ12.Д02542</t>
  </si>
  <si>
    <t>Дезинсекция</t>
  </si>
  <si>
    <t>Мелкодисперсионное орошение</t>
  </si>
  <si>
    <t>Чистка инсектицидных ламп</t>
  </si>
  <si>
    <t>Инсектицидные лампы</t>
  </si>
  <si>
    <t>Супер фас</t>
  </si>
  <si>
    <t>Тиаметоксам 4%, пиретроид зета-циперметрин1%</t>
  </si>
  <si>
    <t>РОСС RU Д-RU.АЯ12.В.002289/19</t>
  </si>
  <si>
    <t>Флайт байт</t>
  </si>
  <si>
    <r>
      <rPr>
        <sz val="10"/>
        <color indexed="8"/>
        <rFont val="Times New Roman"/>
        <family val="1"/>
      </rPr>
      <t xml:space="preserve">Флайт байт (метомил  1%,    цистрикозен  (0,25%) </t>
    </r>
    <r>
      <rPr>
        <sz val="10.5"/>
        <color indexed="8"/>
        <rFont val="Times New Roman"/>
        <family val="1"/>
      </rPr>
      <t xml:space="preserve">) </t>
    </r>
  </si>
  <si>
    <t>РОСС RU Д-NL.АЯ12.В.00047/18</t>
  </si>
  <si>
    <t>Акт №1</t>
  </si>
  <si>
    <t>Приемки-сдачи выполненных работ</t>
  </si>
  <si>
    <t>1.   Наименование предприятия — Заказчика</t>
  </si>
  <si>
    <t>2.   Фактический адрес:</t>
  </si>
  <si>
    <t>3.   Комиссия в составе:</t>
  </si>
  <si>
    <t>Главный технолог ОАО «Токаревская птицефабрика» ОП Михайловское Спиридонова С.А.</t>
  </si>
  <si>
    <t>Дезинфектор ООО Альфадез Топорова Ю.А.</t>
  </si>
  <si>
    <t>Специалист по пест контролю ООО Альфадез Руденко В.Н.</t>
  </si>
  <si>
    <t xml:space="preserve">провели обследование состояния предприятия </t>
  </si>
  <si>
    <t>4. Дератизация</t>
  </si>
  <si>
    <t>нетоксичных средств расставлено / заменено КИУ в помещениях</t>
  </si>
  <si>
    <t>родентицидных средств расставлено / заменено КИУ на территории предприятия</t>
  </si>
  <si>
    <t>Итого</t>
  </si>
  <si>
    <t>использованные материалы</t>
  </si>
  <si>
    <t>5. Дезинсекция</t>
  </si>
  <si>
    <t>мониторинг /чистка ИЛ</t>
  </si>
  <si>
    <t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</si>
  <si>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</si>
  <si>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Дезинфектор ООО Альфадез </t>
  </si>
  <si>
    <t>__________  Топорова Ю.А.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</si>
  <si>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</si>
  <si>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</si>
  <si>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</si>
  <si>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</si>
  <si>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</si>
  <si>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</si>
  <si>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</si>
  <si>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</si>
  <si>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</si>
  <si>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КИУ/ИЛ, шт</t>
  </si>
  <si>
    <t>2.2</t>
  </si>
  <si>
    <t>Заселенные КИУ/ИЛ, шт.</t>
  </si>
  <si>
    <t>2.3</t>
  </si>
  <si>
    <t>Свободные от вредителей, % (100-2.2*100/2.1)</t>
  </si>
  <si>
    <t>2. Методы обследования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</si>
  <si>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</si>
  <si>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</si>
  <si>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</si>
  <si>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</si>
  <si>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</si>
  <si>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очистка инсектицидных ламп.  Чистка канализации в цехах и септиков на территории</t>
  </si>
  <si>
    <t>2.2.1</t>
  </si>
  <si>
    <t>2.2.2</t>
  </si>
  <si>
    <t>2.2.3</t>
  </si>
  <si>
    <t>3. Оценка эффективности</t>
  </si>
  <si>
    <t>3.1</t>
  </si>
  <si>
    <t xml:space="preserve">  Норма эффективности: 90 - 100%-хорошая</t>
  </si>
  <si>
    <t>хорошая</t>
  </si>
  <si>
    <t>удовлетворительная</t>
  </si>
  <si>
    <t>3.2</t>
  </si>
  <si>
    <t xml:space="preserve">    80 - 90% удовлетворительная.</t>
  </si>
  <si>
    <t>3.3</t>
  </si>
  <si>
    <t xml:space="preserve">  Ниже 80% - не удовлетворительная</t>
  </si>
  <si>
    <t>4. Рекомендации и дополнительные мероприятия</t>
  </si>
  <si>
    <t>4.1</t>
  </si>
  <si>
    <t>Соблюдение санитарного режима во всех подразделениях. Установка КИУ по периметру здания каждые 15 метров. Установка киу по периметру цехов или барьерная дератизация. Соблюдение заказчиком санитарно-эпидемиологического режима для повышения эффективности дезинсекции : установка завес, ИЛ</t>
  </si>
  <si>
    <t>КОНТРОЛЬНЫЙ ЛИСТ ПРОВЕРКИ СРЕДСТВ КОНТРОЛЯ ДЕРАТИЗАЦИИ  ДЕЗИНСЕКЦИИ</t>
  </si>
  <si>
    <t>Месторасположение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</si>
  <si>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</si>
  <si>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</si>
  <si>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</si>
  <si>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</si>
  <si>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ловушек/кв.м</t>
  </si>
  <si>
    <t>Заселенные    (№ КИУ/ИЛ/+кв.м)</t>
  </si>
  <si>
    <t>Наличие вредителей (№ КИУ/ИЛ)</t>
  </si>
  <si>
    <t>Отсутствует (№КИУ/ИЛ)</t>
  </si>
  <si>
    <t>Не исправные (№КИУ/ИЛ)</t>
  </si>
  <si>
    <t>Нет доступа (№ КИУ/ИЛ)</t>
  </si>
  <si>
    <t xml:space="preserve">Замена/ установка/чистка (№КИУ/ ИЛ) </t>
  </si>
  <si>
    <t>Склад ОПМ</t>
  </si>
  <si>
    <t>3 контур защиты</t>
  </si>
  <si>
    <t>киу</t>
  </si>
  <si>
    <t>3,24,25,26,27,28,29,30,31,32,33,35</t>
  </si>
  <si>
    <t xml:space="preserve">Пищевые </t>
  </si>
  <si>
    <t>ЦТФ</t>
  </si>
  <si>
    <t>1-22</t>
  </si>
  <si>
    <t>Склад готовой продукции</t>
  </si>
  <si>
    <t>1-26</t>
  </si>
  <si>
    <t>Цех убоя  и переработки птицы</t>
  </si>
  <si>
    <t>ил</t>
  </si>
  <si>
    <t>1-5</t>
  </si>
  <si>
    <t>чистка</t>
  </si>
  <si>
    <t>1-8</t>
  </si>
  <si>
    <t>1-13</t>
  </si>
  <si>
    <t>1-23</t>
  </si>
  <si>
    <t>Периметр склада ОПМ</t>
  </si>
  <si>
    <t>2 контур защиты</t>
  </si>
  <si>
    <t>1-58</t>
  </si>
  <si>
    <t xml:space="preserve">Не пищевые </t>
  </si>
  <si>
    <t>43,14,39,32</t>
  </si>
  <si>
    <t>Периметр ЦТФ</t>
  </si>
  <si>
    <t>1-38</t>
  </si>
  <si>
    <t>2,9,12</t>
  </si>
  <si>
    <t>Периметр цеха убоя и переработке птицы и склада готовой продукции</t>
  </si>
  <si>
    <t>1-91</t>
  </si>
  <si>
    <t>15,27,31,37,39</t>
  </si>
  <si>
    <t>Периметр здания администрации</t>
  </si>
  <si>
    <t>1-9</t>
  </si>
  <si>
    <t>Итого средств учета в помещениях</t>
  </si>
  <si>
    <t>Итого средств учета вдоль периметра зданий</t>
  </si>
  <si>
    <t>ИЛ</t>
  </si>
  <si>
    <t>Количество заселенных средств учета</t>
  </si>
  <si>
    <t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</si>
  <si>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</si>
  <si>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</si>
  <si>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нет доступа к средствам контроля (загорожено) </t>
  </si>
  <si>
    <t xml:space="preserve">Итого замена/установка/чистка    
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</si>
  <si>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</si>
  <si>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</si>
  <si>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</si>
  <si>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</si>
  <si>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</si>
  <si>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</si>
  <si>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</si>
  <si>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</si>
  <si>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</si>
  <si>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</si>
  <si>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</si>
  <si>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</si>
  <si>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 xml:space="preserve">1 этаж Запасной вход 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</si>
  <si>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</si>
  <si>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</si>
  <si>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</si>
  <si>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</si>
  <si>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</si>
  <si>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</si>
  <si>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</si>
  <si>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</si>
  <si>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</si>
  <si>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</si>
  <si>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</si>
  <si>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</si>
  <si>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</si>
  <si>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</si>
  <si>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</si>
  <si>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</si>
  <si>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</si>
  <si>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</si>
  <si>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</si>
  <si>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</si>
  <si>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</si>
  <si>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</si>
  <si>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</si>
  <si>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</si>
  <si>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</si>
  <si>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</si>
  <si>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</si>
  <si>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</si>
  <si>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</si>
  <si>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</si>
  <si>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</si>
  <si>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</si>
  <si>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</si>
  <si>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</si>
  <si>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</si>
  <si>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</si>
  <si>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</si>
  <si>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</si>
  <si>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</si>
  <si>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</si>
  <si>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</si>
  <si>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</si>
  <si>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</si>
  <si>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</si>
  <si>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</si>
  <si>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</si>
  <si>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</si>
  <si>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</si>
  <si>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</si>
  <si>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</si>
  <si>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</si>
  <si>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</si>
  <si>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</si>
  <si>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</si>
  <si>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</si>
  <si>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</si>
  <si>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</si>
  <si>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</si>
  <si>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</si>
  <si>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</si>
  <si>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</si>
  <si>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</si>
  <si>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</si>
  <si>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</si>
  <si>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</si>
  <si>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</si>
  <si>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</si>
  <si>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</si>
  <si>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</si>
  <si>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</si>
  <si>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</si>
  <si>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</si>
  <si>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</si>
  <si>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</si>
  <si>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</si>
  <si>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</si>
  <si>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</si>
  <si>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</si>
  <si>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</si>
  <si>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</si>
  <si>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</si>
  <si>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</si>
  <si>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</si>
  <si>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</si>
  <si>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</si>
  <si>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</si>
  <si>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</si>
  <si>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</si>
  <si>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</si>
  <si>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</si>
  <si>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</si>
  <si>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</si>
  <si>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</si>
  <si>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</si>
  <si>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</si>
  <si>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</si>
  <si>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</si>
  <si>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</si>
  <si>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</si>
  <si>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</si>
  <si>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</si>
  <si>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</si>
  <si>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</si>
  <si>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</si>
  <si>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</si>
  <si>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</si>
  <si>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</si>
  <si>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</si>
  <si>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</si>
  <si>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</si>
  <si>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</si>
  <si>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</si>
  <si>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</si>
  <si>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</si>
  <si>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</si>
  <si>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</si>
  <si>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</si>
  <si>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</si>
  <si>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</si>
  <si>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</si>
  <si>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</si>
  <si>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</si>
  <si>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</si>
  <si>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</si>
  <si>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</si>
  <si>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</si>
  <si>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</si>
  <si>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</si>
  <si>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</si>
  <si>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</si>
  <si>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</si>
  <si>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</si>
  <si>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</si>
  <si>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</si>
  <si>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</si>
  <si>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</si>
  <si>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</si>
  <si>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</si>
  <si>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</si>
  <si>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</si>
  <si>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</si>
  <si>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</si>
  <si>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</si>
  <si>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</si>
  <si>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</si>
  <si>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</si>
  <si>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</si>
  <si>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</si>
  <si>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</si>
  <si>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</si>
  <si>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</si>
  <si>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</si>
  <si>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</si>
  <si>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</si>
  <si>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</si>
  <si>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</si>
  <si>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</si>
  <si>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</si>
  <si>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</si>
  <si>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</si>
  <si>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</si>
  <si>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</si>
  <si>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</si>
  <si>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</si>
  <si>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</si>
  <si>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</si>
  <si>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</si>
  <si>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</si>
  <si>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</si>
  <si>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</si>
  <si>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</si>
  <si>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</si>
  <si>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</si>
  <si>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</si>
  <si>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>ГРАФИК ОСМОТРА СРЕДСТВ КОНТРОЛЯ ДЕРАТИЗАЦИИ  ДЕЗИНСЕКЦИИ</t>
  </si>
  <si>
    <t>дератизация</t>
  </si>
  <si>
    <t>дератизация/дезинсекция</t>
  </si>
  <si>
    <t>№
п/п</t>
  </si>
  <si>
    <t>Объекты</t>
  </si>
  <si>
    <t>Дата проведения работ</t>
  </si>
  <si>
    <t xml:space="preserve">
Наименование использованных
дез.средств</t>
  </si>
  <si>
    <t xml:space="preserve"> 
Метод и режим дезинфекции,
Дезинсекции, способ дератизации</t>
  </si>
  <si>
    <t xml:space="preserve">
Объем проведенной работы</t>
  </si>
  <si>
    <t xml:space="preserve">
Всего израсходовано дезинфектанта, инсектицида,средств дератизации) кг\л</t>
  </si>
  <si>
    <t xml:space="preserve">
Подпись лиц, ответственного за проведение работ</t>
  </si>
  <si>
    <t xml:space="preserve">
Особые отметки </t>
  </si>
  <si>
    <t>Текущих
(профилактических)</t>
  </si>
  <si>
    <t xml:space="preserve">  Вынужденных </t>
  </si>
  <si>
    <t>Планировалось по технологическому графику</t>
  </si>
  <si>
    <t>Выполнено фактически</t>
  </si>
  <si>
    <t xml:space="preserve">
-</t>
  </si>
  <si>
    <t xml:space="preserve">АЛТ клей  Полибутилен 80,8%              </t>
  </si>
  <si>
    <t xml:space="preserve">дератизация </t>
  </si>
  <si>
    <t xml:space="preserve">
Раскладка клеевых подложек в КИУ</t>
  </si>
  <si>
    <t>Ратобор-брикет от грызунов Бродифакум 0,005%</t>
  </si>
  <si>
    <t xml:space="preserve">
Раскладка яда в КИУ</t>
  </si>
  <si>
    <t>Раскладка яда в КИУ</t>
  </si>
  <si>
    <t xml:space="preserve">дезинсекция </t>
  </si>
  <si>
    <t>чистка  ИЛ</t>
  </si>
  <si>
    <t>Чистка ИЛ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</si>
</sst>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.00"/>
    <numFmt numFmtId="169" formatCode="mm/yy"/>
    <numFmt numFmtId="170" formatCode="dd/mm/yy"/>
    <numFmt numFmtId="171" formatCode="0"/>
  </numFmts>
  <fonts count="33">
    <font>
      <sz val="11"/>
      <color indexed="63"/>
      <name val="Arial Cyr"/>
      <family val="2"/>
    </font>
    <font>
      <sz val="10"/>
      <name val="Arial"/>
      <family val="0"/>
    </font>
    <font>
      <sz val="11"/>
      <color indexed="8"/>
      <name val="Arial Cyr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.5"/>
      <color indexed="8"/>
      <name val="Times New Roman"/>
      <family val="1"/>
    </font>
    <font>
      <b/>
      <sz val="15"/>
      <color indexed="63"/>
      <name val="Arial Cyr"/>
      <family val="2"/>
    </font>
    <font>
      <b/>
      <sz val="11"/>
      <color indexed="63"/>
      <name val="Arial Cyr"/>
      <family val="2"/>
    </font>
    <font>
      <sz val="10.5"/>
      <color indexed="63"/>
      <name val="Arial Cyr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"/>
      <color indexed="63"/>
      <name val="Arial Cyr"/>
      <family val="2"/>
    </font>
    <font>
      <b/>
      <sz val="10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Arial Cyr"/>
      <family val="2"/>
    </font>
    <font>
      <sz val="11"/>
      <color indexed="63"/>
      <name val="Times New Roman"/>
      <family val="1"/>
    </font>
    <font>
      <b/>
      <sz val="10.5"/>
      <color indexed="8"/>
      <name val="Times New Roman"/>
      <family val="1"/>
    </font>
    <font>
      <sz val="8"/>
      <color indexed="63"/>
      <name val="Arial Cyr"/>
      <family val="2"/>
    </font>
    <font>
      <sz val="9"/>
      <color indexed="63"/>
      <name val="Arial Cyr"/>
      <family val="2"/>
    </font>
    <font>
      <sz val="8"/>
      <color indexed="18"/>
      <name val="Times New Roman"/>
      <family val="1"/>
    </font>
    <font>
      <sz val="8"/>
      <color indexed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14" fillId="0" borderId="0" applyBorder="0" applyProtection="0">
      <alignment/>
    </xf>
    <xf numFmtId="164" fontId="21" fillId="0" borderId="0" applyBorder="0" applyProtection="0">
      <alignment/>
    </xf>
  </cellStyleXfs>
  <cellXfs count="24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left" wrapText="1"/>
    </xf>
    <xf numFmtId="164" fontId="4" fillId="0" borderId="0" xfId="0" applyFont="1" applyAlignment="1">
      <alignment horizontal="left" wrapText="1"/>
    </xf>
    <xf numFmtId="164" fontId="3" fillId="0" borderId="1" xfId="0" applyFont="1" applyBorder="1" applyAlignment="1">
      <alignment horizontal="left" vertical="top" wrapText="1"/>
    </xf>
    <xf numFmtId="164" fontId="7" fillId="0" borderId="2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4" xfId="0" applyFont="1" applyBorder="1" applyAlignment="1">
      <alignment horizontal="left" vertical="center"/>
    </xf>
    <xf numFmtId="164" fontId="7" fillId="0" borderId="5" xfId="0" applyFont="1" applyBorder="1" applyAlignment="1">
      <alignment horizontal="left" vertical="center"/>
    </xf>
    <xf numFmtId="164" fontId="3" fillId="0" borderId="5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/>
    </xf>
    <xf numFmtId="164" fontId="3" fillId="0" borderId="6" xfId="0" applyFont="1" applyBorder="1" applyAlignment="1">
      <alignment horizontal="left" wrapText="1"/>
    </xf>
    <xf numFmtId="164" fontId="3" fillId="0" borderId="6" xfId="0" applyFont="1" applyBorder="1" applyAlignment="1">
      <alignment horizontal="left" vertical="center" wrapText="1"/>
    </xf>
    <xf numFmtId="164" fontId="8" fillId="0" borderId="6" xfId="0" applyFont="1" applyBorder="1" applyAlignment="1">
      <alignment horizontal="left" vertical="center" wrapText="1"/>
    </xf>
    <xf numFmtId="164" fontId="3" fillId="0" borderId="6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/>
    </xf>
    <xf numFmtId="164" fontId="7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0" fillId="0" borderId="0" xfId="0" applyAlignment="1">
      <alignment horizontal="left" wrapText="1"/>
    </xf>
    <xf numFmtId="164" fontId="9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11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1" fillId="0" borderId="0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Border="1" applyAlignment="1">
      <alignment/>
    </xf>
    <xf numFmtId="164" fontId="1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wrapText="1"/>
    </xf>
    <xf numFmtId="164" fontId="0" fillId="0" borderId="6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top" wrapText="1"/>
    </xf>
    <xf numFmtId="164" fontId="10" fillId="0" borderId="6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64" fontId="0" fillId="0" borderId="0" xfId="0" applyAlignment="1">
      <alignment wrapText="1"/>
    </xf>
    <xf numFmtId="167" fontId="12" fillId="0" borderId="0" xfId="0" applyNumberFormat="1" applyFont="1" applyFill="1" applyAlignment="1">
      <alignment vertical="center"/>
    </xf>
    <xf numFmtId="164" fontId="12" fillId="0" borderId="0" xfId="0" applyFont="1" applyFill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/>
    </xf>
    <xf numFmtId="164" fontId="13" fillId="0" borderId="0" xfId="0" applyFont="1" applyFill="1" applyAlignment="1">
      <alignment horizontal="center" vertical="center" wrapText="1"/>
    </xf>
    <xf numFmtId="164" fontId="13" fillId="0" borderId="0" xfId="0" applyFont="1" applyFill="1" applyAlignment="1">
      <alignment horizontal="right" vertical="center"/>
    </xf>
    <xf numFmtId="167" fontId="12" fillId="0" borderId="6" xfId="0" applyNumberFormat="1" applyFont="1" applyFill="1" applyBorder="1" applyAlignment="1">
      <alignment vertical="center"/>
    </xf>
    <xf numFmtId="164" fontId="12" fillId="0" borderId="6" xfId="0" applyFont="1" applyFill="1" applyBorder="1" applyAlignment="1">
      <alignment horizontal="center" vertical="center" wrapText="1"/>
    </xf>
    <xf numFmtId="167" fontId="12" fillId="0" borderId="6" xfId="0" applyNumberFormat="1" applyFont="1" applyFill="1" applyBorder="1" applyAlignment="1">
      <alignment horizontal="center" vertical="center"/>
    </xf>
    <xf numFmtId="164" fontId="12" fillId="0" borderId="6" xfId="0" applyFont="1" applyFill="1" applyBorder="1" applyAlignment="1">
      <alignment vertical="center" wrapText="1"/>
    </xf>
    <xf numFmtId="164" fontId="0" fillId="0" borderId="6" xfId="0" applyFont="1" applyFill="1" applyBorder="1" applyAlignment="1">
      <alignment vertical="center"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8" fontId="12" fillId="0" borderId="6" xfId="0" applyNumberFormat="1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13" fillId="0" borderId="0" xfId="0" applyFont="1" applyFill="1" applyAlignment="1">
      <alignment horizontal="left" vertical="center" wrapText="1"/>
    </xf>
    <xf numFmtId="164" fontId="13" fillId="0" borderId="0" xfId="21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/>
    </xf>
    <xf numFmtId="164" fontId="0" fillId="0" borderId="0" xfId="0" applyFill="1" applyAlignment="1">
      <alignment horizontal="left" wrapText="1"/>
    </xf>
    <xf numFmtId="164" fontId="2" fillId="0" borderId="0" xfId="0" applyFont="1" applyFill="1" applyAlignment="1">
      <alignment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top" wrapText="1"/>
    </xf>
    <xf numFmtId="164" fontId="5" fillId="0" borderId="6" xfId="0" applyFont="1" applyFill="1" applyBorder="1" applyAlignment="1">
      <alignment horizontal="center" vertical="top" wrapText="1"/>
    </xf>
    <xf numFmtId="164" fontId="5" fillId="0" borderId="0" xfId="0" applyFont="1" applyAlignment="1">
      <alignment/>
    </xf>
    <xf numFmtId="164" fontId="15" fillId="0" borderId="0" xfId="0" applyFont="1" applyAlignment="1">
      <alignment/>
    </xf>
    <xf numFmtId="164" fontId="3" fillId="0" borderId="6" xfId="0" applyNumberFormat="1" applyFont="1" applyBorder="1" applyAlignment="1">
      <alignment horizontal="left" vertical="center" wrapText="1"/>
    </xf>
    <xf numFmtId="164" fontId="3" fillId="0" borderId="6" xfId="0" applyFont="1" applyFill="1" applyBorder="1" applyAlignment="1">
      <alignment/>
    </xf>
    <xf numFmtId="164" fontId="16" fillId="0" borderId="6" xfId="0" applyFont="1" applyBorder="1" applyAlignment="1">
      <alignment horizontal="center" vertical="center" wrapText="1" shrinkToFit="1"/>
    </xf>
    <xf numFmtId="164" fontId="17" fillId="0" borderId="6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16" fillId="0" borderId="6" xfId="0" applyFont="1" applyFill="1" applyBorder="1" applyAlignment="1">
      <alignment horizontal="center" vertical="center" wrapText="1" shrinkToFit="1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7" fillId="0" borderId="6" xfId="0" applyNumberFormat="1" applyFont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left" wrapText="1"/>
    </xf>
    <xf numFmtId="164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/>
    </xf>
    <xf numFmtId="164" fontId="3" fillId="0" borderId="6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top" wrapText="1"/>
    </xf>
    <xf numFmtId="164" fontId="0" fillId="0" borderId="0" xfId="0" applyAlignment="1">
      <alignment horizontal="center"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 vertical="center" wrapText="1"/>
    </xf>
    <xf numFmtId="164" fontId="18" fillId="0" borderId="0" xfId="0" applyFont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4" fontId="18" fillId="0" borderId="0" xfId="0" applyFont="1" applyAlignment="1">
      <alignment horizontal="left" vertical="center"/>
    </xf>
    <xf numFmtId="164" fontId="19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vertical="center" wrapText="1"/>
    </xf>
    <xf numFmtId="164" fontId="18" fillId="0" borderId="0" xfId="0" applyFont="1" applyFill="1" applyAlignment="1">
      <alignment/>
    </xf>
    <xf numFmtId="164" fontId="18" fillId="0" borderId="1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 wrapText="1" shrinkToFit="1"/>
    </xf>
    <xf numFmtId="164" fontId="20" fillId="0" borderId="1" xfId="0" applyFont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center"/>
    </xf>
    <xf numFmtId="164" fontId="20" fillId="0" borderId="1" xfId="0" applyFont="1" applyFill="1" applyBorder="1" applyAlignment="1">
      <alignment horizontal="center" vertical="center" wrapText="1" shrinkToFit="1"/>
    </xf>
    <xf numFmtId="164" fontId="18" fillId="0" borderId="6" xfId="0" applyFont="1" applyBorder="1" applyAlignment="1">
      <alignment horizontal="center"/>
    </xf>
    <xf numFmtId="164" fontId="18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center"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 shrinkToFit="1"/>
    </xf>
    <xf numFmtId="169" fontId="3" fillId="0" borderId="1" xfId="0" applyNumberFormat="1" applyFont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/>
    </xf>
    <xf numFmtId="170" fontId="18" fillId="0" borderId="1" xfId="22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Border="1" applyAlignment="1">
      <alignment horizontal="left" vertical="center"/>
    </xf>
    <xf numFmtId="164" fontId="17" fillId="0" borderId="0" xfId="0" applyFont="1" applyAlignment="1">
      <alignment/>
    </xf>
    <xf numFmtId="164" fontId="7" fillId="0" borderId="0" xfId="0" applyFont="1" applyBorder="1" applyAlignment="1">
      <alignment horizontal="left" vertical="center"/>
    </xf>
    <xf numFmtId="164" fontId="16" fillId="0" borderId="0" xfId="0" applyFont="1" applyBorder="1" applyAlignment="1">
      <alignment horizontal="right" vertical="center"/>
    </xf>
    <xf numFmtId="164" fontId="17" fillId="0" borderId="0" xfId="0" applyFont="1" applyBorder="1" applyAlignment="1">
      <alignment horizontal="left" vertical="center"/>
    </xf>
    <xf numFmtId="164" fontId="16" fillId="0" borderId="0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22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23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18" fillId="0" borderId="1" xfId="22" applyFont="1" applyFill="1" applyBorder="1" applyAlignment="1" applyProtection="1">
      <alignment horizontal="center" vertical="center" wrapText="1"/>
      <protection/>
    </xf>
    <xf numFmtId="164" fontId="8" fillId="0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4" fontId="8" fillId="0" borderId="6" xfId="0" applyFont="1" applyBorder="1" applyAlignment="1">
      <alignment horizontal="center" wrapText="1"/>
    </xf>
    <xf numFmtId="164" fontId="25" fillId="0" borderId="6" xfId="0" applyFont="1" applyBorder="1" applyAlignment="1">
      <alignment horizontal="center" vertical="center" wrapText="1"/>
    </xf>
    <xf numFmtId="164" fontId="8" fillId="0" borderId="6" xfId="0" applyFont="1" applyBorder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right" vertical="center"/>
    </xf>
    <xf numFmtId="164" fontId="20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vertical="center"/>
    </xf>
    <xf numFmtId="164" fontId="18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4" fontId="3" fillId="0" borderId="0" xfId="0" applyFont="1" applyFill="1" applyAlignment="1">
      <alignment vertical="center" wrapText="1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Fill="1" applyAlignment="1">
      <alignment wrapText="1"/>
    </xf>
    <xf numFmtId="164" fontId="7" fillId="0" borderId="6" xfId="0" applyFont="1" applyBorder="1" applyAlignment="1">
      <alignment horizontal="center" vertical="center" wrapText="1"/>
    </xf>
    <xf numFmtId="170" fontId="3" fillId="0" borderId="6" xfId="0" applyNumberFormat="1" applyFont="1" applyBorder="1" applyAlignment="1">
      <alignment horizontal="center" vertical="center" wrapText="1"/>
    </xf>
    <xf numFmtId="170" fontId="3" fillId="0" borderId="6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0" fillId="0" borderId="0" xfId="0" applyFill="1" applyAlignment="1">
      <alignment wrapText="1"/>
    </xf>
    <xf numFmtId="164" fontId="14" fillId="0" borderId="0" xfId="0" applyFont="1" applyFill="1" applyAlignment="1">
      <alignment horizontal="left"/>
    </xf>
    <xf numFmtId="164" fontId="28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29" fillId="0" borderId="0" xfId="0" applyFont="1" applyFill="1" applyAlignment="1">
      <alignment/>
    </xf>
    <xf numFmtId="171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2" fillId="0" borderId="6" xfId="0" applyFont="1" applyFill="1" applyBorder="1" applyAlignment="1">
      <alignment horizontal="center" vertical="center" wrapText="1"/>
    </xf>
    <xf numFmtId="164" fontId="21" fillId="0" borderId="6" xfId="0" applyFont="1" applyFill="1" applyBorder="1" applyAlignment="1">
      <alignment horizontal="left" vertical="center" wrapText="1"/>
    </xf>
    <xf numFmtId="164" fontId="25" fillId="0" borderId="6" xfId="0" applyFont="1" applyFill="1" applyBorder="1" applyAlignment="1">
      <alignment horizontal="center" vertical="center" wrapText="1"/>
    </xf>
    <xf numFmtId="171" fontId="2" fillId="0" borderId="6" xfId="0" applyNumberFormat="1" applyFont="1" applyFill="1" applyBorder="1" applyAlignment="1">
      <alignment horizontal="center" vertical="center" wrapText="1"/>
    </xf>
    <xf numFmtId="164" fontId="30" fillId="0" borderId="6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textRotation="90" wrapText="1"/>
    </xf>
    <xf numFmtId="164" fontId="21" fillId="0" borderId="6" xfId="0" applyNumberFormat="1" applyFont="1" applyFill="1" applyBorder="1" applyAlignment="1">
      <alignment horizontal="left" vertical="center" wrapText="1"/>
    </xf>
    <xf numFmtId="164" fontId="31" fillId="0" borderId="6" xfId="0" applyNumberFormat="1" applyFont="1" applyFill="1" applyBorder="1" applyAlignment="1">
      <alignment horizontal="center" vertical="center" wrapText="1"/>
    </xf>
    <xf numFmtId="170" fontId="21" fillId="0" borderId="6" xfId="0" applyNumberFormat="1" applyFont="1" applyFill="1" applyBorder="1" applyAlignment="1">
      <alignment horizontal="center" vertical="center" wrapText="1"/>
    </xf>
    <xf numFmtId="170" fontId="2" fillId="0" borderId="6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164" fontId="22" fillId="0" borderId="6" xfId="0" applyFont="1" applyFill="1" applyBorder="1" applyAlignment="1">
      <alignment horizontal="center" vertical="center" wrapText="1"/>
    </xf>
    <xf numFmtId="17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6" xfId="0" applyFill="1" applyBorder="1" applyAlignment="1">
      <alignment/>
    </xf>
    <xf numFmtId="164" fontId="0" fillId="0" borderId="6" xfId="0" applyFont="1" applyFill="1" applyBorder="1" applyAlignment="1">
      <alignment wrapText="1"/>
    </xf>
    <xf numFmtId="168" fontId="2" fillId="0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top" wrapText="1"/>
    </xf>
    <xf numFmtId="168" fontId="0" fillId="0" borderId="6" xfId="0" applyNumberFormat="1" applyFill="1" applyBorder="1" applyAlignment="1">
      <alignment/>
    </xf>
    <xf numFmtId="168" fontId="0" fillId="0" borderId="6" xfId="0" applyNumberFormat="1" applyFont="1" applyFill="1" applyBorder="1" applyAlignment="1">
      <alignment wrapText="1"/>
    </xf>
    <xf numFmtId="168" fontId="0" fillId="0" borderId="0" xfId="0" applyNumberFormat="1" applyFill="1" applyAlignment="1">
      <alignment/>
    </xf>
    <xf numFmtId="168" fontId="21" fillId="0" borderId="6" xfId="0" applyNumberFormat="1" applyFont="1" applyFill="1" applyBorder="1" applyAlignment="1">
      <alignment horizontal="left" vertical="center" wrapText="1"/>
    </xf>
    <xf numFmtId="168" fontId="3" fillId="0" borderId="6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71" fontId="17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21" fillId="0" borderId="0" xfId="0" applyNumberFormat="1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3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2 1" xfId="20"/>
    <cellStyle name="Excel_BuiltIn_Пояснение" xfId="21"/>
    <cellStyle name="Excel Built-in Explanatory 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1971675</xdr:colOff>
      <xdr:row>29</xdr:row>
      <xdr:rowOff>104775</xdr:rowOff>
    </xdr:from>
    <xdr:to>
      <xdr:col>2</xdr:col>
      <xdr:colOff>1104900</xdr:colOff>
      <xdr:row>36</xdr:row>
      <xdr:rowOff>152400</xdr:rowOff>
    </xdr:to>
    <xdr:pic>
      <xdr:nvPicPr>
        <xdr:cNvPr id="1" name="Изображение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7696200"/>
          <a:ext cx="2752725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="90" zoomScaleNormal="90" workbookViewId="0" topLeftCell="A1">
      <selection activeCell="G11" sqref="G11"/>
    </sheetView>
  </sheetViews>
  <sheetFormatPr defaultColWidth="8.796875" defaultRowHeight="14.25" customHeight="1"/>
  <cols>
    <col min="1" max="1" width="13.69921875" style="0" customWidth="1"/>
    <col min="8" max="8" width="6.3984375" style="0" customWidth="1"/>
    <col min="9" max="9" width="12.69921875" style="0" customWidth="1"/>
    <col min="65" max="16384" width="10.19921875" style="0" customWidth="1"/>
  </cols>
  <sheetData>
    <row r="2" spans="3:7" ht="14.25" customHeight="1">
      <c r="C2" s="1" t="s">
        <v>0</v>
      </c>
      <c r="D2" s="1"/>
      <c r="E2" s="1"/>
      <c r="F2" s="1"/>
      <c r="G2" s="1"/>
    </row>
    <row r="4" spans="1:2" ht="14.25" customHeight="1">
      <c r="A4" t="s">
        <v>1</v>
      </c>
      <c r="B4" t="s">
        <v>2</v>
      </c>
    </row>
    <row r="8" spans="3:6" ht="14.25" customHeight="1">
      <c r="C8" s="2" t="s">
        <v>3</v>
      </c>
      <c r="D8" s="1" t="s">
        <v>4</v>
      </c>
      <c r="E8" s="1"/>
      <c r="F8" s="1"/>
    </row>
    <row r="14" spans="1:2" ht="20.25" customHeight="1">
      <c r="A14" s="2" t="s">
        <v>5</v>
      </c>
      <c r="B14" s="2" t="s">
        <v>6</v>
      </c>
    </row>
    <row r="15" spans="1:2" ht="20.25" customHeight="1">
      <c r="A15" s="2" t="s">
        <v>7</v>
      </c>
      <c r="B15" s="3" t="s">
        <v>8</v>
      </c>
    </row>
    <row r="16" spans="1:2" ht="20.25" customHeight="1">
      <c r="A16" s="2" t="s">
        <v>9</v>
      </c>
      <c r="B16" s="3" t="s">
        <v>10</v>
      </c>
    </row>
    <row r="17" ht="20.25" customHeight="1"/>
    <row r="18" ht="20.25" customHeight="1"/>
    <row r="19" spans="1:2" ht="20.25" customHeight="1">
      <c r="A19" s="4" t="s">
        <v>11</v>
      </c>
      <c r="B19" s="2" t="s">
        <v>12</v>
      </c>
    </row>
    <row r="20" spans="1:2" ht="20.25" customHeight="1">
      <c r="A20" s="4" t="s">
        <v>11</v>
      </c>
      <c r="B20" s="2" t="s">
        <v>13</v>
      </c>
    </row>
    <row r="21" spans="1:2" ht="20.25" customHeight="1">
      <c r="A21" s="4" t="s">
        <v>11</v>
      </c>
      <c r="B21" s="2" t="s">
        <v>14</v>
      </c>
    </row>
    <row r="22" spans="1:10" ht="20.25" customHeight="1">
      <c r="A22" s="4" t="s">
        <v>11</v>
      </c>
      <c r="B22" s="5" t="s">
        <v>15</v>
      </c>
      <c r="C22" s="6"/>
      <c r="D22" s="6"/>
      <c r="E22" s="6"/>
      <c r="F22" s="6"/>
      <c r="G22" s="6"/>
      <c r="H22" s="6"/>
      <c r="I22" s="6"/>
      <c r="J22" s="6"/>
    </row>
    <row r="23" spans="2:10" ht="20.25" customHeight="1">
      <c r="B23" s="6" t="s">
        <v>16</v>
      </c>
      <c r="C23" s="6"/>
      <c r="D23" s="6"/>
      <c r="E23" s="6"/>
      <c r="F23" s="6"/>
      <c r="G23" s="6"/>
      <c r="H23" s="6"/>
      <c r="I23" s="6"/>
      <c r="J23" s="6"/>
    </row>
    <row r="27" spans="1:3" ht="14.25" customHeight="1">
      <c r="A27" s="6"/>
      <c r="B27" s="6"/>
      <c r="C27" s="6"/>
    </row>
    <row r="28" spans="1:3" ht="14.25" customHeight="1">
      <c r="A28" s="5" t="s">
        <v>17</v>
      </c>
      <c r="B28" s="6"/>
      <c r="C28" s="6"/>
    </row>
    <row r="29" spans="1:5" ht="28.5" customHeight="1">
      <c r="A29" s="7" t="s">
        <v>18</v>
      </c>
      <c r="B29" s="7"/>
      <c r="C29" s="7"/>
      <c r="E29" s="2" t="s">
        <v>19</v>
      </c>
    </row>
    <row r="30" spans="1:3" ht="14.25" customHeight="1">
      <c r="A30" s="6"/>
      <c r="B30" s="6"/>
      <c r="C30" s="6"/>
    </row>
    <row r="31" spans="1:3" ht="14.25" customHeight="1">
      <c r="A31" s="6"/>
      <c r="B31" s="6"/>
      <c r="C31" s="6"/>
    </row>
    <row r="32" spans="1:3" ht="14.25" customHeight="1">
      <c r="A32" s="6"/>
      <c r="B32" s="6"/>
      <c r="C32" s="6"/>
    </row>
    <row r="33" spans="1:3" ht="14.25" customHeight="1">
      <c r="A33" s="6"/>
      <c r="B33" s="6"/>
      <c r="C33" s="6"/>
    </row>
    <row r="34" spans="1:3" ht="14.25" customHeight="1">
      <c r="A34" s="5" t="s">
        <v>20</v>
      </c>
      <c r="B34" s="6"/>
      <c r="C34" s="6"/>
    </row>
    <row r="35" spans="1:5" ht="16.5" customHeight="1">
      <c r="A35" s="7" t="s">
        <v>21</v>
      </c>
      <c r="B35" s="7"/>
      <c r="C35" s="7"/>
      <c r="E35" s="2" t="s">
        <v>22</v>
      </c>
    </row>
  </sheetData>
  <sheetProtection selectLockedCells="1" selectUnlockedCells="1"/>
  <mergeCells count="4">
    <mergeCell ref="C2:G2"/>
    <mergeCell ref="D8:F8"/>
    <mergeCell ref="A29:C29"/>
    <mergeCell ref="A35:C35"/>
  </mergeCells>
  <printOptions/>
  <pageMargins left="0.31805555555555554" right="0.4222222222222222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6"/>
  <sheetViews>
    <sheetView zoomScale="90" zoomScaleNormal="90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F31" sqref="F31"/>
    </sheetView>
  </sheetViews>
  <sheetFormatPr defaultColWidth="8.796875" defaultRowHeight="14.25"/>
  <cols>
    <col min="1" max="1" width="3.69921875" style="84" customWidth="1"/>
    <col min="2" max="2" width="23.8984375" style="196" customWidth="1"/>
    <col min="3" max="3" width="7.19921875" style="197" customWidth="1"/>
    <col min="4" max="4" width="8.8984375" style="84" customWidth="1"/>
    <col min="5" max="5" width="9.69921875" style="84" customWidth="1"/>
    <col min="6" max="6" width="5.69921875" style="84" customWidth="1"/>
    <col min="7" max="7" width="17.5" style="84" customWidth="1"/>
    <col min="8" max="8" width="11.19921875" style="198" customWidth="1"/>
    <col min="9" max="9" width="11.19921875" style="199" customWidth="1"/>
    <col min="10" max="10" width="6.3984375" style="200" customWidth="1"/>
    <col min="11" max="11" width="4.8984375" style="201" customWidth="1"/>
    <col min="12" max="12" width="10.3984375" style="84" customWidth="1"/>
    <col min="13" max="16384" width="10.19921875" style="84" customWidth="1"/>
  </cols>
  <sheetData>
    <row r="1" spans="1:14" ht="15.75" customHeight="1">
      <c r="A1" s="202" t="s">
        <v>351</v>
      </c>
      <c r="B1" s="203" t="s">
        <v>352</v>
      </c>
      <c r="C1" s="203"/>
      <c r="D1" s="202" t="s">
        <v>353</v>
      </c>
      <c r="E1" s="202"/>
      <c r="F1" s="202"/>
      <c r="G1" s="202" t="s">
        <v>354</v>
      </c>
      <c r="H1" s="204" t="s">
        <v>355</v>
      </c>
      <c r="I1" s="204"/>
      <c r="J1" s="205" t="s">
        <v>356</v>
      </c>
      <c r="K1" s="205"/>
      <c r="L1" s="202" t="s">
        <v>357</v>
      </c>
      <c r="M1" s="202" t="s">
        <v>358</v>
      </c>
      <c r="N1" s="202" t="s">
        <v>359</v>
      </c>
    </row>
    <row r="2" spans="1:14" ht="21" customHeight="1">
      <c r="A2" s="202"/>
      <c r="B2" s="203"/>
      <c r="C2" s="203"/>
      <c r="D2" s="206" t="s">
        <v>360</v>
      </c>
      <c r="E2" s="206"/>
      <c r="F2" s="207" t="s">
        <v>361</v>
      </c>
      <c r="G2" s="202"/>
      <c r="H2" s="204"/>
      <c r="I2" s="204"/>
      <c r="J2" s="205"/>
      <c r="K2" s="205"/>
      <c r="L2" s="202"/>
      <c r="M2" s="202"/>
      <c r="N2" s="202"/>
    </row>
    <row r="3" spans="1:14" ht="122.25" customHeight="1">
      <c r="A3" s="202"/>
      <c r="B3" s="203"/>
      <c r="C3" s="203"/>
      <c r="D3" s="202" t="s">
        <v>362</v>
      </c>
      <c r="E3" s="202" t="s">
        <v>363</v>
      </c>
      <c r="F3" s="207"/>
      <c r="G3" s="202"/>
      <c r="H3" s="204"/>
      <c r="I3" s="204"/>
      <c r="J3" s="205"/>
      <c r="K3" s="205"/>
      <c r="L3" s="202"/>
      <c r="M3" s="202"/>
      <c r="N3" s="202"/>
    </row>
    <row r="4" spans="1:14" ht="54.75">
      <c r="A4" s="202"/>
      <c r="B4" s="208">
        <f>'График ревизий'!B4</f>
        <v>0</v>
      </c>
      <c r="C4" s="209">
        <f>'График ревизий'!C4</f>
        <v>0</v>
      </c>
      <c r="D4" s="210">
        <v>44503</v>
      </c>
      <c r="E4" s="211">
        <f aca="true" t="shared" si="0" ref="E4:E8">D4</f>
        <v>44503</v>
      </c>
      <c r="F4" s="202" t="s">
        <v>364</v>
      </c>
      <c r="G4" s="117" t="s">
        <v>365</v>
      </c>
      <c r="H4" s="212" t="s">
        <v>366</v>
      </c>
      <c r="I4" s="213" t="s">
        <v>367</v>
      </c>
      <c r="J4" s="214">
        <f>'График ревизий'!G4</f>
        <v>12</v>
      </c>
      <c r="K4" s="215">
        <f>'График ревизий'!D4</f>
        <v>0</v>
      </c>
      <c r="L4" s="216">
        <f aca="true" t="shared" si="1" ref="L4:L5">J4*0.002</f>
        <v>0.024</v>
      </c>
      <c r="M4" s="217"/>
      <c r="N4" s="218"/>
    </row>
    <row r="5" spans="1:14" ht="54.75">
      <c r="A5" s="202"/>
      <c r="B5" s="208">
        <f>'График ревизий'!B7</f>
        <v>0</v>
      </c>
      <c r="C5" s="209">
        <f>'График ревизий'!C7</f>
        <v>0</v>
      </c>
      <c r="D5" s="210">
        <v>44503</v>
      </c>
      <c r="E5" s="211">
        <f t="shared" si="0"/>
        <v>44503</v>
      </c>
      <c r="F5" s="202" t="s">
        <v>364</v>
      </c>
      <c r="G5" s="117" t="s">
        <v>365</v>
      </c>
      <c r="H5" s="212" t="s">
        <v>366</v>
      </c>
      <c r="I5" s="213" t="s">
        <v>367</v>
      </c>
      <c r="J5" s="214">
        <f>'График ревизий'!G7</f>
        <v>22</v>
      </c>
      <c r="K5" s="215">
        <f>'График ревизий'!D12</f>
        <v>0</v>
      </c>
      <c r="L5" s="219">
        <f t="shared" si="1"/>
        <v>0.044</v>
      </c>
      <c r="M5" s="217"/>
      <c r="N5" s="218"/>
    </row>
    <row r="6" spans="1:14" ht="36">
      <c r="A6" s="202"/>
      <c r="B6" s="208">
        <f>'График ревизий'!B12</f>
        <v>0</v>
      </c>
      <c r="C6" s="209">
        <f>'График ревизий'!C12</f>
        <v>0</v>
      </c>
      <c r="D6" s="210">
        <v>44503</v>
      </c>
      <c r="E6" s="211">
        <f t="shared" si="0"/>
        <v>44503</v>
      </c>
      <c r="F6" s="202" t="s">
        <v>364</v>
      </c>
      <c r="G6" s="102" t="s">
        <v>368</v>
      </c>
      <c r="H6" s="212" t="s">
        <v>366</v>
      </c>
      <c r="I6" s="213" t="s">
        <v>369</v>
      </c>
      <c r="J6" s="214">
        <f>'График ревизий'!G12</f>
        <v>58</v>
      </c>
      <c r="K6" s="215" t="s">
        <v>125</v>
      </c>
      <c r="L6" s="219">
        <f aca="true" t="shared" si="2" ref="L6:L13">J6*0.01</f>
        <v>0.58</v>
      </c>
      <c r="M6" s="217"/>
      <c r="N6" s="218"/>
    </row>
    <row r="7" spans="1:14" ht="36">
      <c r="A7" s="202"/>
      <c r="B7" s="208">
        <f>'График ревизий'!B13</f>
        <v>0</v>
      </c>
      <c r="C7" s="209">
        <f>'График ревизий'!C13</f>
        <v>0</v>
      </c>
      <c r="D7" s="210">
        <v>44503</v>
      </c>
      <c r="E7" s="211">
        <f t="shared" si="0"/>
        <v>44503</v>
      </c>
      <c r="F7" s="202" t="s">
        <v>364</v>
      </c>
      <c r="G7" s="102" t="s">
        <v>368</v>
      </c>
      <c r="H7" s="212" t="s">
        <v>366</v>
      </c>
      <c r="I7" s="213" t="s">
        <v>369</v>
      </c>
      <c r="J7" s="214">
        <f>'График ревизий'!G13</f>
        <v>38</v>
      </c>
      <c r="K7" s="215" t="s">
        <v>125</v>
      </c>
      <c r="L7" s="219">
        <f t="shared" si="2"/>
        <v>0.38</v>
      </c>
      <c r="M7" s="217"/>
      <c r="N7" s="218"/>
    </row>
    <row r="8" spans="1:14" ht="36.75">
      <c r="A8" s="202"/>
      <c r="B8" s="208">
        <f>'График ревизий'!B14</f>
        <v>0</v>
      </c>
      <c r="C8" s="209">
        <f>'График ревизий'!C14</f>
        <v>0</v>
      </c>
      <c r="D8" s="210">
        <v>44503</v>
      </c>
      <c r="E8" s="211">
        <f t="shared" si="0"/>
        <v>44503</v>
      </c>
      <c r="F8" s="202" t="s">
        <v>364</v>
      </c>
      <c r="G8" s="102" t="s">
        <v>368</v>
      </c>
      <c r="H8" s="212" t="s">
        <v>366</v>
      </c>
      <c r="I8" s="213" t="s">
        <v>369</v>
      </c>
      <c r="J8" s="214">
        <f>'График ревизий'!G14</f>
        <v>91</v>
      </c>
      <c r="K8" s="215" t="s">
        <v>125</v>
      </c>
      <c r="L8" s="219">
        <f t="shared" si="2"/>
        <v>0.91</v>
      </c>
      <c r="M8" s="217"/>
      <c r="N8" s="218"/>
    </row>
    <row r="9" spans="1:14" ht="36.75">
      <c r="A9" s="202"/>
      <c r="B9" s="208" t="s">
        <v>150</v>
      </c>
      <c r="C9" s="209" t="s">
        <v>140</v>
      </c>
      <c r="D9" s="210">
        <v>44503</v>
      </c>
      <c r="E9" s="211">
        <v>44503</v>
      </c>
      <c r="F9" s="202"/>
      <c r="G9" s="102" t="s">
        <v>368</v>
      </c>
      <c r="H9" s="212" t="s">
        <v>366</v>
      </c>
      <c r="I9" s="213" t="s">
        <v>370</v>
      </c>
      <c r="J9" s="214">
        <v>9</v>
      </c>
      <c r="K9" s="215" t="s">
        <v>125</v>
      </c>
      <c r="L9" s="219">
        <f t="shared" si="2"/>
        <v>0.09</v>
      </c>
      <c r="M9" s="217"/>
      <c r="N9" s="218"/>
    </row>
    <row r="10" spans="1:14" ht="36.75">
      <c r="A10" s="202"/>
      <c r="B10" s="208">
        <f>'График ревизий'!B12</f>
        <v>0</v>
      </c>
      <c r="C10" s="220">
        <f>'График ревизий'!C12</f>
        <v>0</v>
      </c>
      <c r="D10" s="210">
        <v>44510</v>
      </c>
      <c r="E10" s="211">
        <f aca="true" t="shared" si="3" ref="E10:E13">D10</f>
        <v>44510</v>
      </c>
      <c r="F10" s="202" t="s">
        <v>364</v>
      </c>
      <c r="G10" s="102" t="s">
        <v>368</v>
      </c>
      <c r="H10" s="212" t="s">
        <v>366</v>
      </c>
      <c r="I10" s="213" t="s">
        <v>369</v>
      </c>
      <c r="J10" s="214">
        <v>58</v>
      </c>
      <c r="K10" s="215" t="s">
        <v>125</v>
      </c>
      <c r="L10" s="219">
        <f t="shared" si="2"/>
        <v>0.58</v>
      </c>
      <c r="M10" s="217"/>
      <c r="N10" s="218"/>
    </row>
    <row r="11" spans="1:14" ht="36.75">
      <c r="A11" s="202"/>
      <c r="B11" s="208">
        <f>'График ревизий'!B13</f>
        <v>0</v>
      </c>
      <c r="C11" s="220">
        <f>'График ревизий'!C13</f>
        <v>0</v>
      </c>
      <c r="D11" s="210">
        <v>44510</v>
      </c>
      <c r="E11" s="211">
        <f t="shared" si="3"/>
        <v>44510</v>
      </c>
      <c r="F11" s="202" t="s">
        <v>364</v>
      </c>
      <c r="G11" s="102" t="s">
        <v>368</v>
      </c>
      <c r="H11" s="212" t="s">
        <v>366</v>
      </c>
      <c r="I11" s="213" t="s">
        <v>369</v>
      </c>
      <c r="J11" s="214">
        <v>38</v>
      </c>
      <c r="K11" s="215" t="s">
        <v>125</v>
      </c>
      <c r="L11" s="219">
        <f t="shared" si="2"/>
        <v>0.38</v>
      </c>
      <c r="M11" s="217"/>
      <c r="N11" s="218"/>
    </row>
    <row r="12" spans="1:14" ht="36.75">
      <c r="A12" s="202"/>
      <c r="B12" s="208">
        <f>'График ревизий'!B14</f>
        <v>0</v>
      </c>
      <c r="C12" s="220">
        <f>'График ревизий'!C14</f>
        <v>0</v>
      </c>
      <c r="D12" s="210">
        <v>44510</v>
      </c>
      <c r="E12" s="211">
        <f t="shared" si="3"/>
        <v>44510</v>
      </c>
      <c r="F12" s="202" t="s">
        <v>364</v>
      </c>
      <c r="G12" s="102" t="s">
        <v>368</v>
      </c>
      <c r="H12" s="212" t="s">
        <v>366</v>
      </c>
      <c r="I12" s="213" t="s">
        <v>369</v>
      </c>
      <c r="J12" s="214">
        <v>91</v>
      </c>
      <c r="K12" s="215" t="s">
        <v>125</v>
      </c>
      <c r="L12" s="219">
        <f t="shared" si="2"/>
        <v>0.91</v>
      </c>
      <c r="M12" s="217"/>
      <c r="N12" s="218"/>
    </row>
    <row r="13" spans="1:14" ht="36.75">
      <c r="A13" s="202"/>
      <c r="B13" s="208" t="s">
        <v>150</v>
      </c>
      <c r="C13" s="209" t="s">
        <v>140</v>
      </c>
      <c r="D13" s="210">
        <v>44510</v>
      </c>
      <c r="E13" s="211">
        <f t="shared" si="3"/>
        <v>44510</v>
      </c>
      <c r="F13" s="202" t="s">
        <v>11</v>
      </c>
      <c r="G13" s="102" t="s">
        <v>368</v>
      </c>
      <c r="H13" s="212" t="s">
        <v>366</v>
      </c>
      <c r="I13" s="213" t="s">
        <v>370</v>
      </c>
      <c r="J13" s="214">
        <v>9</v>
      </c>
      <c r="K13" s="215" t="s">
        <v>125</v>
      </c>
      <c r="L13" s="219">
        <f t="shared" si="2"/>
        <v>0.09</v>
      </c>
      <c r="M13" s="217"/>
      <c r="N13" s="218"/>
    </row>
    <row r="14" spans="1:14" ht="54">
      <c r="A14" s="202"/>
      <c r="B14" s="102" t="s">
        <v>123</v>
      </c>
      <c r="C14" s="209" t="s">
        <v>124</v>
      </c>
      <c r="D14" s="193">
        <v>44515</v>
      </c>
      <c r="E14" s="211">
        <v>44515</v>
      </c>
      <c r="F14" s="202" t="s">
        <v>364</v>
      </c>
      <c r="G14" s="117" t="s">
        <v>365</v>
      </c>
      <c r="H14" s="212" t="s">
        <v>366</v>
      </c>
      <c r="I14" s="213" t="s">
        <v>367</v>
      </c>
      <c r="J14" s="214">
        <f>'График ревизий'!G4</f>
        <v>12</v>
      </c>
      <c r="K14" s="215" t="s">
        <v>125</v>
      </c>
      <c r="L14" s="219">
        <f aca="true" t="shared" si="4" ref="L14:L17">J14*0.002</f>
        <v>0.024</v>
      </c>
      <c r="M14" s="217"/>
      <c r="N14" s="218"/>
    </row>
    <row r="15" spans="1:14" ht="54">
      <c r="A15" s="202"/>
      <c r="B15" s="102" t="s">
        <v>128</v>
      </c>
      <c r="C15" s="209" t="s">
        <v>124</v>
      </c>
      <c r="D15" s="193">
        <v>44515</v>
      </c>
      <c r="E15" s="211">
        <v>44515</v>
      </c>
      <c r="F15" s="202" t="s">
        <v>364</v>
      </c>
      <c r="G15" s="117" t="s">
        <v>365</v>
      </c>
      <c r="H15" s="212" t="s">
        <v>366</v>
      </c>
      <c r="I15" s="213" t="s">
        <v>367</v>
      </c>
      <c r="J15" s="214">
        <f>'График ревизий'!G5</f>
        <v>22</v>
      </c>
      <c r="K15" s="215" t="s">
        <v>125</v>
      </c>
      <c r="L15" s="219">
        <f t="shared" si="4"/>
        <v>0.044</v>
      </c>
      <c r="M15" s="217"/>
      <c r="N15" s="218"/>
    </row>
    <row r="16" spans="1:14" ht="40.5" customHeight="1">
      <c r="A16" s="202"/>
      <c r="B16" s="102" t="s">
        <v>130</v>
      </c>
      <c r="C16" s="209" t="s">
        <v>124</v>
      </c>
      <c r="D16" s="193">
        <v>44515</v>
      </c>
      <c r="E16" s="211">
        <v>44522</v>
      </c>
      <c r="F16" s="202" t="s">
        <v>364</v>
      </c>
      <c r="G16" s="117" t="s">
        <v>365</v>
      </c>
      <c r="H16" s="212" t="s">
        <v>366</v>
      </c>
      <c r="I16" s="213" t="s">
        <v>367</v>
      </c>
      <c r="J16" s="214">
        <f>'График ревизий'!G6</f>
        <v>26</v>
      </c>
      <c r="K16" s="215" t="s">
        <v>125</v>
      </c>
      <c r="L16" s="219">
        <f t="shared" si="4"/>
        <v>0.052000000000000005</v>
      </c>
      <c r="M16" s="217"/>
      <c r="N16" s="218"/>
    </row>
    <row r="17" spans="1:14" ht="54">
      <c r="A17" s="202"/>
      <c r="B17" s="102" t="s">
        <v>132</v>
      </c>
      <c r="C17" s="209" t="s">
        <v>124</v>
      </c>
      <c r="D17" s="193">
        <v>44515</v>
      </c>
      <c r="E17" s="211">
        <v>44515</v>
      </c>
      <c r="F17" s="202" t="s">
        <v>364</v>
      </c>
      <c r="G17" s="117" t="s">
        <v>365</v>
      </c>
      <c r="H17" s="212" t="s">
        <v>366</v>
      </c>
      <c r="I17" s="213" t="s">
        <v>367</v>
      </c>
      <c r="J17" s="214">
        <f>'График ревизий'!G7</f>
        <v>22</v>
      </c>
      <c r="K17" s="215" t="s">
        <v>125</v>
      </c>
      <c r="L17" s="219">
        <f t="shared" si="4"/>
        <v>0.044</v>
      </c>
      <c r="M17" s="217"/>
      <c r="N17" s="218"/>
    </row>
    <row r="18" spans="1:14" ht="36.75">
      <c r="A18" s="202"/>
      <c r="B18" s="102" t="s">
        <v>139</v>
      </c>
      <c r="C18" s="209" t="s">
        <v>140</v>
      </c>
      <c r="D18" s="193">
        <v>44515</v>
      </c>
      <c r="E18" s="211">
        <f aca="true" t="shared" si="5" ref="E18:E21">D18</f>
        <v>44515</v>
      </c>
      <c r="F18" s="202" t="s">
        <v>364</v>
      </c>
      <c r="G18" s="102" t="s">
        <v>368</v>
      </c>
      <c r="H18" s="212" t="s">
        <v>366</v>
      </c>
      <c r="I18" s="213" t="s">
        <v>369</v>
      </c>
      <c r="J18" s="214">
        <f>'График ревизий'!G12</f>
        <v>58</v>
      </c>
      <c r="K18" s="215" t="s">
        <v>125</v>
      </c>
      <c r="L18" s="219">
        <f aca="true" t="shared" si="6" ref="L18:L21">J18*0.01</f>
        <v>0.58</v>
      </c>
      <c r="M18" s="217"/>
      <c r="N18" s="218"/>
    </row>
    <row r="19" spans="1:14" ht="36.75">
      <c r="A19" s="202"/>
      <c r="B19" s="102" t="s">
        <v>144</v>
      </c>
      <c r="C19" s="209" t="s">
        <v>140</v>
      </c>
      <c r="D19" s="193">
        <v>44515</v>
      </c>
      <c r="E19" s="211">
        <f t="shared" si="5"/>
        <v>44515</v>
      </c>
      <c r="F19" s="202" t="s">
        <v>364</v>
      </c>
      <c r="G19" s="102" t="s">
        <v>368</v>
      </c>
      <c r="H19" s="212" t="s">
        <v>366</v>
      </c>
      <c r="I19" s="213" t="s">
        <v>369</v>
      </c>
      <c r="J19" s="214">
        <f>'График ревизий'!G13</f>
        <v>38</v>
      </c>
      <c r="K19" s="215" t="s">
        <v>125</v>
      </c>
      <c r="L19" s="219">
        <f t="shared" si="6"/>
        <v>0.38</v>
      </c>
      <c r="M19" s="217"/>
      <c r="N19" s="218"/>
    </row>
    <row r="20" spans="1:14" ht="36.75">
      <c r="A20" s="202"/>
      <c r="B20" s="102" t="s">
        <v>147</v>
      </c>
      <c r="C20" s="209" t="s">
        <v>140</v>
      </c>
      <c r="D20" s="193">
        <v>44515</v>
      </c>
      <c r="E20" s="211">
        <f t="shared" si="5"/>
        <v>44515</v>
      </c>
      <c r="F20" s="202" t="s">
        <v>364</v>
      </c>
      <c r="G20" s="102" t="s">
        <v>368</v>
      </c>
      <c r="H20" s="212" t="s">
        <v>366</v>
      </c>
      <c r="I20" s="213" t="s">
        <v>369</v>
      </c>
      <c r="J20" s="214">
        <f>'График ревизий'!G14</f>
        <v>91</v>
      </c>
      <c r="K20" s="215" t="s">
        <v>125</v>
      </c>
      <c r="L20" s="219">
        <f t="shared" si="6"/>
        <v>0.91</v>
      </c>
      <c r="M20" s="217"/>
      <c r="N20" s="218"/>
    </row>
    <row r="21" spans="1:14" ht="36.75">
      <c r="A21" s="202"/>
      <c r="B21" s="208" t="s">
        <v>150</v>
      </c>
      <c r="C21" s="209" t="s">
        <v>140</v>
      </c>
      <c r="D21" s="193">
        <v>44515</v>
      </c>
      <c r="E21" s="211">
        <f t="shared" si="5"/>
        <v>44515</v>
      </c>
      <c r="F21" s="202" t="s">
        <v>11</v>
      </c>
      <c r="G21" s="102" t="s">
        <v>368</v>
      </c>
      <c r="H21" s="212" t="s">
        <v>366</v>
      </c>
      <c r="I21" s="213" t="s">
        <v>370</v>
      </c>
      <c r="J21" s="214">
        <v>9</v>
      </c>
      <c r="K21" s="215" t="s">
        <v>125</v>
      </c>
      <c r="L21" s="219">
        <f t="shared" si="6"/>
        <v>0.09</v>
      </c>
      <c r="M21" s="217"/>
      <c r="N21" s="218"/>
    </row>
    <row r="22" spans="1:14" ht="27.75">
      <c r="A22" s="202"/>
      <c r="B22" s="102" t="s">
        <v>123</v>
      </c>
      <c r="C22" s="209" t="s">
        <v>124</v>
      </c>
      <c r="D22" s="211">
        <v>44522</v>
      </c>
      <c r="E22" s="211">
        <v>44522</v>
      </c>
      <c r="F22" s="202" t="s">
        <v>364</v>
      </c>
      <c r="G22" s="221" t="s">
        <v>11</v>
      </c>
      <c r="H22" s="212" t="s">
        <v>371</v>
      </c>
      <c r="I22" s="213" t="s">
        <v>372</v>
      </c>
      <c r="J22" s="214">
        <f>'График ревизий'!G8</f>
        <v>5</v>
      </c>
      <c r="K22" s="215" t="s">
        <v>154</v>
      </c>
      <c r="L22" s="219" t="s">
        <v>11</v>
      </c>
      <c r="M22" s="217"/>
      <c r="N22" s="218"/>
    </row>
    <row r="23" spans="1:14" ht="27.75">
      <c r="A23" s="202"/>
      <c r="B23" s="102" t="s">
        <v>128</v>
      </c>
      <c r="C23" s="209" t="s">
        <v>124</v>
      </c>
      <c r="D23" s="211">
        <v>44522</v>
      </c>
      <c r="E23" s="211">
        <v>44522</v>
      </c>
      <c r="F23" s="202" t="s">
        <v>364</v>
      </c>
      <c r="G23" s="221" t="s">
        <v>11</v>
      </c>
      <c r="H23" s="212" t="s">
        <v>371</v>
      </c>
      <c r="I23" s="213" t="s">
        <v>373</v>
      </c>
      <c r="J23" s="214">
        <f>'График ревизий'!G9</f>
        <v>8</v>
      </c>
      <c r="K23" s="215" t="s">
        <v>154</v>
      </c>
      <c r="L23" s="219" t="s">
        <v>11</v>
      </c>
      <c r="M23" s="217"/>
      <c r="N23" s="218"/>
    </row>
    <row r="24" spans="1:14" ht="27.75">
      <c r="A24" s="202"/>
      <c r="B24" s="102" t="s">
        <v>130</v>
      </c>
      <c r="C24" s="209" t="s">
        <v>124</v>
      </c>
      <c r="D24" s="211">
        <v>44522</v>
      </c>
      <c r="E24" s="211">
        <f aca="true" t="shared" si="7" ref="E24:E30">D24</f>
        <v>44522</v>
      </c>
      <c r="F24" s="202" t="s">
        <v>364</v>
      </c>
      <c r="G24" s="221" t="s">
        <v>11</v>
      </c>
      <c r="H24" s="212" t="s">
        <v>371</v>
      </c>
      <c r="I24" s="213" t="s">
        <v>372</v>
      </c>
      <c r="J24" s="214">
        <f>'График ревизий'!G10</f>
        <v>13</v>
      </c>
      <c r="K24" s="215" t="s">
        <v>154</v>
      </c>
      <c r="L24" s="219" t="s">
        <v>11</v>
      </c>
      <c r="M24" s="217"/>
      <c r="N24" s="218"/>
    </row>
    <row r="25" spans="1:14" s="224" customFormat="1" ht="27.75">
      <c r="A25" s="202"/>
      <c r="B25" s="102" t="s">
        <v>132</v>
      </c>
      <c r="C25" s="209" t="s">
        <v>124</v>
      </c>
      <c r="D25" s="211">
        <v>44522</v>
      </c>
      <c r="E25" s="211">
        <f t="shared" si="7"/>
        <v>44522</v>
      </c>
      <c r="F25" s="202" t="s">
        <v>364</v>
      </c>
      <c r="G25" s="221" t="s">
        <v>11</v>
      </c>
      <c r="H25" s="212" t="s">
        <v>371</v>
      </c>
      <c r="I25" s="213" t="s">
        <v>373</v>
      </c>
      <c r="J25" s="214">
        <f>'График ревизий'!G11</f>
        <v>23</v>
      </c>
      <c r="K25" s="215" t="s">
        <v>154</v>
      </c>
      <c r="L25" s="219" t="s">
        <v>11</v>
      </c>
      <c r="M25" s="222"/>
      <c r="N25" s="223"/>
    </row>
    <row r="26" spans="1:14" s="224" customFormat="1" ht="54.75">
      <c r="A26" s="202"/>
      <c r="B26" s="225" t="s">
        <v>123</v>
      </c>
      <c r="C26" s="209" t="s">
        <v>124</v>
      </c>
      <c r="D26" s="211">
        <v>44522</v>
      </c>
      <c r="E26" s="211">
        <f t="shared" si="7"/>
        <v>44522</v>
      </c>
      <c r="F26" s="202" t="s">
        <v>364</v>
      </c>
      <c r="G26" s="117" t="s">
        <v>365</v>
      </c>
      <c r="H26" s="212" t="s">
        <v>366</v>
      </c>
      <c r="I26" s="213" t="s">
        <v>367</v>
      </c>
      <c r="J26" s="214">
        <f>'График ревизий'!G4</f>
        <v>12</v>
      </c>
      <c r="K26" s="226" t="s">
        <v>125</v>
      </c>
      <c r="L26" s="219">
        <f aca="true" t="shared" si="8" ref="L26:L29">J26*0.002</f>
        <v>0.024</v>
      </c>
      <c r="M26" s="222"/>
      <c r="N26" s="218"/>
    </row>
    <row r="27" spans="1:14" s="224" customFormat="1" ht="54.75">
      <c r="A27" s="202"/>
      <c r="B27" s="208" t="s">
        <v>128</v>
      </c>
      <c r="C27" s="209" t="s">
        <v>124</v>
      </c>
      <c r="D27" s="211">
        <v>44522</v>
      </c>
      <c r="E27" s="211">
        <f t="shared" si="7"/>
        <v>44522</v>
      </c>
      <c r="F27" s="202" t="s">
        <v>364</v>
      </c>
      <c r="G27" s="117" t="s">
        <v>365</v>
      </c>
      <c r="H27" s="212" t="s">
        <v>366</v>
      </c>
      <c r="I27" s="213" t="s">
        <v>367</v>
      </c>
      <c r="J27" s="214">
        <f>'График ревизий'!G5</f>
        <v>22</v>
      </c>
      <c r="K27" s="226" t="s">
        <v>125</v>
      </c>
      <c r="L27" s="219">
        <f t="shared" si="8"/>
        <v>0.044</v>
      </c>
      <c r="M27" s="222"/>
      <c r="N27" s="218"/>
    </row>
    <row r="28" spans="1:14" ht="54.75">
      <c r="A28" s="202"/>
      <c r="B28" s="102" t="s">
        <v>130</v>
      </c>
      <c r="C28" s="209" t="s">
        <v>124</v>
      </c>
      <c r="D28" s="211">
        <v>44522</v>
      </c>
      <c r="E28" s="211">
        <f t="shared" si="7"/>
        <v>44522</v>
      </c>
      <c r="F28" s="202" t="s">
        <v>364</v>
      </c>
      <c r="G28" s="117" t="s">
        <v>365</v>
      </c>
      <c r="H28" s="212" t="s">
        <v>366</v>
      </c>
      <c r="I28" s="213" t="s">
        <v>367</v>
      </c>
      <c r="J28" s="214">
        <f>'График ревизий'!G6</f>
        <v>26</v>
      </c>
      <c r="K28" s="226" t="s">
        <v>125</v>
      </c>
      <c r="L28" s="219">
        <f t="shared" si="8"/>
        <v>0.052000000000000005</v>
      </c>
      <c r="M28" s="217"/>
      <c r="N28" s="217"/>
    </row>
    <row r="29" spans="1:14" ht="54">
      <c r="A29" s="202"/>
      <c r="B29" s="208" t="s">
        <v>132</v>
      </c>
      <c r="C29" s="209" t="s">
        <v>124</v>
      </c>
      <c r="D29" s="211">
        <v>44522</v>
      </c>
      <c r="E29" s="211">
        <f t="shared" si="7"/>
        <v>44522</v>
      </c>
      <c r="F29" s="202" t="s">
        <v>364</v>
      </c>
      <c r="G29" s="117" t="s">
        <v>365</v>
      </c>
      <c r="H29" s="212" t="s">
        <v>366</v>
      </c>
      <c r="I29" s="213" t="s">
        <v>367</v>
      </c>
      <c r="J29" s="214">
        <f>'График ревизий'!G7</f>
        <v>22</v>
      </c>
      <c r="K29" s="226" t="s">
        <v>125</v>
      </c>
      <c r="L29" s="219">
        <f t="shared" si="8"/>
        <v>0.044</v>
      </c>
      <c r="M29" s="217"/>
      <c r="N29" s="217"/>
    </row>
    <row r="30" spans="1:14" ht="36.75">
      <c r="A30" s="202"/>
      <c r="B30" s="208" t="s">
        <v>150</v>
      </c>
      <c r="C30" s="209" t="s">
        <v>140</v>
      </c>
      <c r="D30" s="211">
        <v>44522</v>
      </c>
      <c r="E30" s="211">
        <f t="shared" si="7"/>
        <v>44522</v>
      </c>
      <c r="F30" s="202" t="s">
        <v>11</v>
      </c>
      <c r="G30" s="102" t="s">
        <v>368</v>
      </c>
      <c r="H30" s="212" t="s">
        <v>366</v>
      </c>
      <c r="I30" s="213" t="s">
        <v>370</v>
      </c>
      <c r="J30" s="214">
        <v>9</v>
      </c>
      <c r="K30" s="215" t="s">
        <v>125</v>
      </c>
      <c r="L30" s="219">
        <f>J30*0.01</f>
        <v>0.09</v>
      </c>
      <c r="M30" s="217"/>
      <c r="N30" s="218"/>
    </row>
    <row r="31" spans="1:14" ht="15.75">
      <c r="A31" s="227"/>
      <c r="B31" s="228"/>
      <c r="C31" s="229"/>
      <c r="D31" s="230"/>
      <c r="E31" s="230"/>
      <c r="F31" s="227"/>
      <c r="G31" s="228"/>
      <c r="H31" s="231"/>
      <c r="I31" s="232"/>
      <c r="J31" s="233"/>
      <c r="K31" s="234"/>
      <c r="L31" s="235"/>
      <c r="M31" s="236"/>
      <c r="N31" s="236"/>
    </row>
    <row r="32" spans="1:14" ht="15.75">
      <c r="A32" s="227"/>
      <c r="B32" s="228"/>
      <c r="C32" s="229"/>
      <c r="D32" s="230"/>
      <c r="E32" s="230"/>
      <c r="F32" s="227"/>
      <c r="G32" s="228"/>
      <c r="H32" s="231"/>
      <c r="I32" s="232"/>
      <c r="J32" s="233"/>
      <c r="K32" s="234"/>
      <c r="L32" s="235"/>
      <c r="M32" s="236"/>
      <c r="N32" s="236"/>
    </row>
    <row r="33" spans="1:14" ht="15.75">
      <c r="A33" s="227"/>
      <c r="B33" s="237"/>
      <c r="C33" s="238"/>
      <c r="D33" s="230"/>
      <c r="E33" s="230"/>
      <c r="F33" s="227"/>
      <c r="G33" s="120"/>
      <c r="H33" s="231"/>
      <c r="I33" s="232"/>
      <c r="J33" s="239"/>
      <c r="K33" s="234"/>
      <c r="L33" s="235"/>
      <c r="M33" s="236"/>
      <c r="N33" s="236"/>
    </row>
    <row r="34" spans="1:14" ht="15.75">
      <c r="A34" s="227"/>
      <c r="B34" s="237"/>
      <c r="C34" s="238"/>
      <c r="D34" s="230"/>
      <c r="E34" s="230"/>
      <c r="F34" s="227"/>
      <c r="G34" s="120"/>
      <c r="H34" s="231"/>
      <c r="I34" s="232"/>
      <c r="J34" s="239"/>
      <c r="K34" s="234"/>
      <c r="L34" s="235"/>
      <c r="M34" s="236"/>
      <c r="N34" s="236"/>
    </row>
    <row r="35" spans="1:14" ht="15.75">
      <c r="A35" s="240"/>
      <c r="B35" s="237"/>
      <c r="C35" s="238"/>
      <c r="D35" s="230"/>
      <c r="E35" s="230"/>
      <c r="F35" s="227"/>
      <c r="G35" s="120"/>
      <c r="H35" s="231"/>
      <c r="I35" s="232"/>
      <c r="J35" s="239"/>
      <c r="K35" s="234"/>
      <c r="L35" s="235"/>
      <c r="M35" s="236"/>
      <c r="N35" s="236"/>
    </row>
    <row r="36" spans="1:14" ht="15.75">
      <c r="A36" s="241"/>
      <c r="B36" s="237"/>
      <c r="C36" s="238"/>
      <c r="D36" s="230"/>
      <c r="E36" s="230"/>
      <c r="F36" s="227"/>
      <c r="G36" s="242"/>
      <c r="H36" s="231"/>
      <c r="I36" s="232"/>
      <c r="J36" s="239"/>
      <c r="K36" s="243"/>
      <c r="L36" s="235"/>
      <c r="M36" s="236"/>
      <c r="N36" s="236"/>
    </row>
    <row r="37" spans="1:14" ht="15.75">
      <c r="A37" s="241"/>
      <c r="B37" s="237"/>
      <c r="C37" s="238"/>
      <c r="D37" s="230"/>
      <c r="E37" s="230"/>
      <c r="F37" s="227"/>
      <c r="G37" s="242"/>
      <c r="H37" s="231"/>
      <c r="I37" s="232"/>
      <c r="J37" s="239"/>
      <c r="K37" s="243"/>
      <c r="L37" s="235"/>
      <c r="M37" s="236"/>
      <c r="N37" s="236"/>
    </row>
    <row r="38" spans="1:14" ht="15.75">
      <c r="A38" s="241"/>
      <c r="B38" s="237"/>
      <c r="C38" s="238"/>
      <c r="D38" s="230"/>
      <c r="E38" s="230"/>
      <c r="F38" s="227"/>
      <c r="G38" s="242"/>
      <c r="H38" s="231"/>
      <c r="I38" s="232"/>
      <c r="J38" s="239"/>
      <c r="K38" s="243"/>
      <c r="L38" s="235"/>
      <c r="M38" s="236"/>
      <c r="N38" s="236"/>
    </row>
    <row r="39" spans="1:14" ht="15.75">
      <c r="A39" s="241"/>
      <c r="B39" s="237"/>
      <c r="C39" s="238"/>
      <c r="D39" s="230"/>
      <c r="E39" s="230"/>
      <c r="F39" s="227"/>
      <c r="G39" s="242"/>
      <c r="H39" s="231"/>
      <c r="I39" s="232"/>
      <c r="J39" s="239"/>
      <c r="K39" s="243"/>
      <c r="L39" s="235"/>
      <c r="M39" s="236"/>
      <c r="N39" s="236"/>
    </row>
    <row r="40" spans="1:14" ht="15.75">
      <c r="A40" s="241"/>
      <c r="B40" s="237"/>
      <c r="C40" s="238"/>
      <c r="D40" s="230"/>
      <c r="E40" s="230"/>
      <c r="F40" s="227"/>
      <c r="G40" s="242"/>
      <c r="H40" s="231"/>
      <c r="I40" s="232"/>
      <c r="J40" s="239"/>
      <c r="K40" s="243"/>
      <c r="L40" s="235"/>
      <c r="M40" s="236"/>
      <c r="N40" s="236"/>
    </row>
    <row r="41" spans="1:14" ht="15.75">
      <c r="A41" s="241"/>
      <c r="B41" s="237"/>
      <c r="C41" s="238"/>
      <c r="D41" s="230"/>
      <c r="E41" s="230"/>
      <c r="F41" s="227"/>
      <c r="G41" s="242"/>
      <c r="H41" s="231"/>
      <c r="I41" s="232"/>
      <c r="J41" s="239"/>
      <c r="K41" s="243"/>
      <c r="L41" s="235"/>
      <c r="M41" s="236"/>
      <c r="N41" s="236"/>
    </row>
    <row r="42" spans="1:14" ht="15.75">
      <c r="A42" s="241"/>
      <c r="B42" s="237"/>
      <c r="C42" s="238"/>
      <c r="D42" s="230"/>
      <c r="E42" s="230"/>
      <c r="F42" s="227"/>
      <c r="G42" s="242"/>
      <c r="H42" s="231"/>
      <c r="I42" s="232"/>
      <c r="J42" s="239"/>
      <c r="K42" s="243"/>
      <c r="L42" s="235"/>
      <c r="M42" s="236"/>
      <c r="N42" s="236"/>
    </row>
    <row r="43" spans="1:14" ht="15.75">
      <c r="A43" s="241"/>
      <c r="B43" s="237"/>
      <c r="C43" s="238"/>
      <c r="D43" s="230"/>
      <c r="E43" s="230"/>
      <c r="F43" s="227"/>
      <c r="G43" s="242"/>
      <c r="H43" s="231"/>
      <c r="I43" s="232"/>
      <c r="J43" s="239"/>
      <c r="K43" s="243"/>
      <c r="L43" s="235"/>
      <c r="M43" s="236"/>
      <c r="N43" s="236"/>
    </row>
    <row r="44" spans="1:14" ht="15.75">
      <c r="A44" s="241"/>
      <c r="B44" s="237"/>
      <c r="C44" s="238"/>
      <c r="D44" s="230"/>
      <c r="E44" s="230"/>
      <c r="F44" s="227"/>
      <c r="G44" s="228"/>
      <c r="H44" s="231"/>
      <c r="I44" s="232"/>
      <c r="J44" s="239"/>
      <c r="K44" s="243"/>
      <c r="L44" s="235"/>
      <c r="M44" s="236"/>
      <c r="N44" s="236"/>
    </row>
    <row r="45" spans="1:14" ht="15.75">
      <c r="A45" s="241"/>
      <c r="B45" s="237"/>
      <c r="C45" s="238"/>
      <c r="D45" s="230"/>
      <c r="E45" s="230"/>
      <c r="F45" s="227"/>
      <c r="G45" s="228"/>
      <c r="H45" s="231"/>
      <c r="I45" s="232"/>
      <c r="J45" s="239"/>
      <c r="K45" s="243"/>
      <c r="L45" s="235"/>
      <c r="M45" s="236"/>
      <c r="N45" s="236"/>
    </row>
    <row r="46" spans="1:14" ht="15.75">
      <c r="A46" s="241"/>
      <c r="B46" s="237"/>
      <c r="C46" s="238"/>
      <c r="D46" s="230"/>
      <c r="E46" s="230"/>
      <c r="F46" s="227"/>
      <c r="G46" s="228"/>
      <c r="H46" s="231"/>
      <c r="I46" s="232"/>
      <c r="J46" s="239"/>
      <c r="K46" s="243"/>
      <c r="L46" s="235"/>
      <c r="M46" s="236"/>
      <c r="N46" s="236"/>
    </row>
    <row r="47" spans="1:14" ht="15.75">
      <c r="A47" s="241"/>
      <c r="B47" s="237"/>
      <c r="C47" s="238"/>
      <c r="D47" s="230"/>
      <c r="E47" s="230"/>
      <c r="F47" s="227"/>
      <c r="G47" s="81"/>
      <c r="H47" s="244"/>
      <c r="I47" s="232"/>
      <c r="J47" s="239"/>
      <c r="K47" s="243"/>
      <c r="L47" s="235"/>
      <c r="M47" s="236"/>
      <c r="N47" s="236"/>
    </row>
    <row r="48" spans="1:14" ht="15.75">
      <c r="A48" s="241"/>
      <c r="B48" s="237"/>
      <c r="C48" s="238"/>
      <c r="D48" s="230"/>
      <c r="E48" s="230"/>
      <c r="F48" s="227"/>
      <c r="G48" s="81"/>
      <c r="H48" s="244"/>
      <c r="I48" s="232"/>
      <c r="J48" s="239"/>
      <c r="K48" s="243"/>
      <c r="L48" s="235"/>
      <c r="M48" s="236"/>
      <c r="N48" s="236"/>
    </row>
    <row r="49" spans="1:14" ht="15.75">
      <c r="A49" s="241"/>
      <c r="B49" s="237"/>
      <c r="C49" s="238"/>
      <c r="D49" s="230"/>
      <c r="E49" s="230"/>
      <c r="F49" s="227"/>
      <c r="G49" s="81"/>
      <c r="H49" s="244"/>
      <c r="I49" s="232"/>
      <c r="J49" s="239"/>
      <c r="K49" s="243"/>
      <c r="L49" s="235"/>
      <c r="M49" s="236"/>
      <c r="N49" s="236"/>
    </row>
    <row r="50" spans="1:14" ht="15.75">
      <c r="A50" s="241"/>
      <c r="B50" s="237"/>
      <c r="C50" s="238"/>
      <c r="D50" s="230"/>
      <c r="E50" s="230"/>
      <c r="F50" s="227"/>
      <c r="G50" s="242"/>
      <c r="H50" s="231"/>
      <c r="I50" s="232"/>
      <c r="J50" s="239"/>
      <c r="K50" s="243"/>
      <c r="L50" s="235"/>
      <c r="M50" s="236"/>
      <c r="N50" s="236"/>
    </row>
    <row r="51" spans="1:14" ht="15.75">
      <c r="A51" s="241"/>
      <c r="B51" s="237"/>
      <c r="C51" s="238"/>
      <c r="D51" s="230"/>
      <c r="E51" s="230"/>
      <c r="F51" s="227"/>
      <c r="G51" s="242"/>
      <c r="H51" s="231"/>
      <c r="I51" s="232"/>
      <c r="J51" s="239"/>
      <c r="K51" s="243"/>
      <c r="L51" s="235"/>
      <c r="M51" s="236"/>
      <c r="N51" s="236"/>
    </row>
    <row r="52" spans="1:14" ht="15.75">
      <c r="A52" s="241"/>
      <c r="B52" s="237"/>
      <c r="C52" s="238"/>
      <c r="D52" s="230"/>
      <c r="E52" s="230"/>
      <c r="F52" s="227"/>
      <c r="G52" s="242"/>
      <c r="H52" s="231"/>
      <c r="I52" s="232"/>
      <c r="J52" s="239"/>
      <c r="K52" s="243"/>
      <c r="L52" s="235"/>
      <c r="M52" s="236"/>
      <c r="N52" s="236"/>
    </row>
    <row r="53" spans="1:14" ht="15.75">
      <c r="A53" s="241"/>
      <c r="B53" s="237"/>
      <c r="C53" s="238"/>
      <c r="D53" s="230"/>
      <c r="E53" s="230"/>
      <c r="F53" s="227"/>
      <c r="G53" s="242"/>
      <c r="H53" s="231"/>
      <c r="I53" s="232"/>
      <c r="J53" s="239"/>
      <c r="K53" s="243"/>
      <c r="L53" s="235"/>
      <c r="M53" s="236"/>
      <c r="N53" s="236"/>
    </row>
    <row r="54" spans="1:14" ht="15.75">
      <c r="A54" s="241"/>
      <c r="B54" s="237"/>
      <c r="C54" s="238"/>
      <c r="D54" s="230"/>
      <c r="E54" s="230"/>
      <c r="F54" s="227"/>
      <c r="G54" s="242"/>
      <c r="H54" s="231"/>
      <c r="I54" s="232"/>
      <c r="J54" s="239"/>
      <c r="K54" s="243"/>
      <c r="L54" s="235"/>
      <c r="M54" s="236"/>
      <c r="N54" s="236"/>
    </row>
    <row r="55" spans="1:14" ht="15.75">
      <c r="A55" s="241"/>
      <c r="B55" s="237"/>
      <c r="C55" s="238"/>
      <c r="D55" s="230"/>
      <c r="E55" s="230"/>
      <c r="F55" s="227"/>
      <c r="G55" s="242"/>
      <c r="H55" s="231"/>
      <c r="I55" s="232"/>
      <c r="J55" s="239"/>
      <c r="K55" s="243"/>
      <c r="L55" s="235"/>
      <c r="M55" s="236"/>
      <c r="N55" s="236"/>
    </row>
    <row r="56" spans="1:14" ht="15.75">
      <c r="A56" s="241"/>
      <c r="B56" s="237"/>
      <c r="C56" s="238"/>
      <c r="D56" s="230"/>
      <c r="E56" s="230"/>
      <c r="F56" s="227"/>
      <c r="G56" s="242"/>
      <c r="H56" s="231"/>
      <c r="I56" s="232"/>
      <c r="J56" s="239"/>
      <c r="K56" s="243"/>
      <c r="L56" s="235"/>
      <c r="M56" s="236"/>
      <c r="N56" s="236"/>
    </row>
    <row r="57" spans="1:14" ht="15.75">
      <c r="A57" s="241"/>
      <c r="B57" s="237"/>
      <c r="C57" s="238"/>
      <c r="D57" s="230"/>
      <c r="E57" s="230"/>
      <c r="F57" s="227"/>
      <c r="G57" s="242"/>
      <c r="H57" s="231"/>
      <c r="I57" s="232"/>
      <c r="J57" s="239"/>
      <c r="K57" s="243"/>
      <c r="L57" s="235"/>
      <c r="M57" s="236"/>
      <c r="N57" s="236"/>
    </row>
    <row r="58" spans="1:14" ht="15.75">
      <c r="A58" s="241"/>
      <c r="B58" s="237"/>
      <c r="C58" s="238"/>
      <c r="D58" s="230"/>
      <c r="E58" s="230"/>
      <c r="F58" s="227"/>
      <c r="G58" s="242"/>
      <c r="H58" s="231"/>
      <c r="I58" s="232"/>
      <c r="J58" s="239"/>
      <c r="K58" s="243"/>
      <c r="L58" s="235"/>
      <c r="M58" s="236"/>
      <c r="N58" s="236"/>
    </row>
    <row r="59" spans="1:14" ht="15.75">
      <c r="A59" s="241"/>
      <c r="B59" s="237"/>
      <c r="C59" s="238"/>
      <c r="D59" s="230"/>
      <c r="E59" s="230"/>
      <c r="F59" s="227"/>
      <c r="G59" s="242"/>
      <c r="H59" s="231"/>
      <c r="I59" s="232"/>
      <c r="J59" s="239"/>
      <c r="K59" s="243"/>
      <c r="L59" s="235"/>
      <c r="M59" s="236"/>
      <c r="N59" s="236"/>
    </row>
    <row r="60" spans="1:14" ht="15.75">
      <c r="A60" s="241"/>
      <c r="B60" s="237"/>
      <c r="C60" s="238"/>
      <c r="D60" s="230"/>
      <c r="E60" s="230"/>
      <c r="F60" s="227"/>
      <c r="G60" s="242"/>
      <c r="H60" s="231"/>
      <c r="I60" s="232"/>
      <c r="J60" s="239"/>
      <c r="K60" s="243"/>
      <c r="L60" s="235"/>
      <c r="M60" s="236"/>
      <c r="N60" s="236"/>
    </row>
    <row r="61" spans="1:14" ht="15.75">
      <c r="A61" s="241"/>
      <c r="B61" s="237"/>
      <c r="C61" s="238"/>
      <c r="D61" s="230"/>
      <c r="E61" s="230"/>
      <c r="F61" s="227"/>
      <c r="G61" s="242"/>
      <c r="H61" s="231"/>
      <c r="I61" s="232"/>
      <c r="J61" s="239"/>
      <c r="K61" s="243"/>
      <c r="L61" s="235"/>
      <c r="M61" s="236"/>
      <c r="N61" s="236"/>
    </row>
    <row r="62" spans="1:14" ht="15.75">
      <c r="A62" s="241"/>
      <c r="B62" s="237"/>
      <c r="C62" s="238"/>
      <c r="D62" s="230"/>
      <c r="E62" s="230"/>
      <c r="F62" s="227"/>
      <c r="G62" s="242"/>
      <c r="H62" s="231"/>
      <c r="I62" s="232"/>
      <c r="J62" s="239"/>
      <c r="K62" s="243"/>
      <c r="L62" s="235"/>
      <c r="M62" s="236"/>
      <c r="N62" s="236"/>
    </row>
    <row r="63" spans="1:14" ht="15.75">
      <c r="A63" s="241"/>
      <c r="B63" s="237"/>
      <c r="C63" s="238"/>
      <c r="D63" s="230"/>
      <c r="E63" s="230"/>
      <c r="F63" s="227"/>
      <c r="G63" s="242"/>
      <c r="H63" s="231"/>
      <c r="I63" s="232"/>
      <c r="J63" s="239"/>
      <c r="K63" s="243"/>
      <c r="L63" s="235"/>
      <c r="M63" s="236"/>
      <c r="N63" s="236"/>
    </row>
    <row r="64" spans="1:14" ht="15.75">
      <c r="A64" s="241"/>
      <c r="B64" s="237"/>
      <c r="C64" s="238"/>
      <c r="D64" s="230"/>
      <c r="E64" s="230"/>
      <c r="F64" s="227"/>
      <c r="G64" s="242"/>
      <c r="H64" s="231"/>
      <c r="I64" s="232"/>
      <c r="J64" s="239"/>
      <c r="K64" s="243"/>
      <c r="L64" s="235"/>
      <c r="M64" s="236"/>
      <c r="N64" s="236"/>
    </row>
    <row r="65" spans="1:14" ht="15.75">
      <c r="A65" s="241"/>
      <c r="B65" s="237"/>
      <c r="C65" s="238"/>
      <c r="D65" s="230"/>
      <c r="E65" s="230"/>
      <c r="F65" s="227"/>
      <c r="G65" s="242"/>
      <c r="H65" s="231"/>
      <c r="I65" s="232"/>
      <c r="J65" s="239"/>
      <c r="K65" s="243"/>
      <c r="L65" s="235"/>
      <c r="M65" s="236"/>
      <c r="N65" s="236"/>
    </row>
    <row r="66" spans="1:14" ht="15.75">
      <c r="A66" s="241"/>
      <c r="B66" s="237"/>
      <c r="C66" s="238"/>
      <c r="D66" s="230"/>
      <c r="E66" s="230"/>
      <c r="F66" s="227"/>
      <c r="G66" s="242"/>
      <c r="H66" s="231"/>
      <c r="I66" s="232"/>
      <c r="J66" s="239"/>
      <c r="K66" s="243"/>
      <c r="L66" s="235"/>
      <c r="M66" s="236"/>
      <c r="N66" s="236"/>
    </row>
    <row r="67" spans="1:14" ht="15.75">
      <c r="A67" s="241"/>
      <c r="B67" s="237"/>
      <c r="C67" s="238"/>
      <c r="D67" s="230"/>
      <c r="E67" s="230"/>
      <c r="F67" s="227"/>
      <c r="G67" s="242"/>
      <c r="H67" s="231"/>
      <c r="I67" s="232"/>
      <c r="J67" s="239"/>
      <c r="K67" s="243"/>
      <c r="L67" s="235"/>
      <c r="M67" s="236"/>
      <c r="N67" s="236"/>
    </row>
    <row r="68" spans="1:14" ht="15.75">
      <c r="A68" s="241"/>
      <c r="B68" s="237"/>
      <c r="C68" s="238"/>
      <c r="D68" s="230"/>
      <c r="E68" s="230"/>
      <c r="F68" s="227"/>
      <c r="G68" s="242"/>
      <c r="H68" s="231"/>
      <c r="I68" s="232"/>
      <c r="J68" s="239"/>
      <c r="K68" s="243"/>
      <c r="L68" s="235"/>
      <c r="M68" s="236"/>
      <c r="N68" s="236"/>
    </row>
    <row r="69" spans="1:14" ht="15.75">
      <c r="A69" s="241"/>
      <c r="B69" s="237"/>
      <c r="C69" s="238"/>
      <c r="D69" s="230"/>
      <c r="E69" s="230"/>
      <c r="F69" s="227"/>
      <c r="G69" s="81"/>
      <c r="H69" s="244"/>
      <c r="I69" s="232"/>
      <c r="J69" s="239"/>
      <c r="K69" s="243"/>
      <c r="L69" s="235"/>
      <c r="M69" s="236"/>
      <c r="N69" s="236"/>
    </row>
    <row r="70" spans="1:14" ht="15.75">
      <c r="A70" s="241"/>
      <c r="B70" s="237"/>
      <c r="C70" s="238"/>
      <c r="D70" s="230"/>
      <c r="E70" s="230"/>
      <c r="F70" s="227"/>
      <c r="G70" s="81"/>
      <c r="H70" s="244"/>
      <c r="I70" s="232"/>
      <c r="J70" s="239"/>
      <c r="K70" s="243"/>
      <c r="L70" s="235"/>
      <c r="M70" s="236"/>
      <c r="N70" s="236"/>
    </row>
    <row r="71" spans="1:14" ht="15.75">
      <c r="A71" s="241"/>
      <c r="B71" s="237"/>
      <c r="C71" s="238"/>
      <c r="D71" s="230"/>
      <c r="E71" s="230"/>
      <c r="F71" s="227"/>
      <c r="G71" s="242"/>
      <c r="H71" s="231"/>
      <c r="I71" s="232"/>
      <c r="J71" s="239"/>
      <c r="K71" s="243"/>
      <c r="L71" s="235"/>
      <c r="M71" s="236"/>
      <c r="N71" s="236"/>
    </row>
    <row r="72" spans="1:14" ht="15.75">
      <c r="A72" s="241"/>
      <c r="B72" s="237"/>
      <c r="C72" s="238"/>
      <c r="D72" s="230"/>
      <c r="E72" s="230"/>
      <c r="F72" s="227"/>
      <c r="G72" s="242"/>
      <c r="H72" s="231"/>
      <c r="I72" s="232"/>
      <c r="J72" s="239"/>
      <c r="K72" s="243"/>
      <c r="L72" s="235"/>
      <c r="M72" s="236"/>
      <c r="N72" s="236"/>
    </row>
    <row r="73" spans="1:14" ht="15.75">
      <c r="A73" s="241"/>
      <c r="B73" s="237"/>
      <c r="C73" s="238"/>
      <c r="D73" s="230"/>
      <c r="E73" s="230"/>
      <c r="F73" s="227"/>
      <c r="G73" s="242"/>
      <c r="H73" s="231"/>
      <c r="I73" s="232"/>
      <c r="J73" s="239"/>
      <c r="K73" s="243"/>
      <c r="L73" s="235"/>
      <c r="M73" s="236"/>
      <c r="N73" s="236"/>
    </row>
    <row r="74" spans="1:14" ht="15.75">
      <c r="A74" s="241"/>
      <c r="B74" s="237"/>
      <c r="C74" s="238"/>
      <c r="D74" s="230"/>
      <c r="E74" s="230"/>
      <c r="F74" s="227"/>
      <c r="G74" s="242"/>
      <c r="H74" s="231"/>
      <c r="I74" s="232"/>
      <c r="J74" s="239"/>
      <c r="K74" s="243"/>
      <c r="L74" s="235"/>
      <c r="M74" s="236"/>
      <c r="N74" s="236"/>
    </row>
    <row r="75" spans="1:14" ht="15.75">
      <c r="A75" s="241"/>
      <c r="B75" s="237"/>
      <c r="C75" s="238"/>
      <c r="D75" s="230"/>
      <c r="E75" s="230"/>
      <c r="F75" s="227"/>
      <c r="G75" s="242"/>
      <c r="H75" s="231"/>
      <c r="I75" s="232"/>
      <c r="J75" s="239"/>
      <c r="K75" s="243"/>
      <c r="L75" s="235"/>
      <c r="M75" s="236"/>
      <c r="N75" s="236"/>
    </row>
    <row r="76" spans="1:14" ht="15.75">
      <c r="A76" s="241"/>
      <c r="B76" s="237"/>
      <c r="C76" s="238"/>
      <c r="D76" s="230"/>
      <c r="E76" s="230"/>
      <c r="F76" s="227"/>
      <c r="G76" s="242"/>
      <c r="H76" s="231"/>
      <c r="I76" s="232"/>
      <c r="J76" s="239"/>
      <c r="K76" s="243"/>
      <c r="L76" s="235"/>
      <c r="M76" s="236"/>
      <c r="N76" s="236"/>
    </row>
    <row r="77" spans="1:14" ht="15.75">
      <c r="A77" s="241"/>
      <c r="B77" s="237"/>
      <c r="C77" s="238"/>
      <c r="D77" s="230"/>
      <c r="E77" s="230"/>
      <c r="F77" s="227"/>
      <c r="G77" s="242"/>
      <c r="H77" s="231"/>
      <c r="I77" s="232"/>
      <c r="J77" s="239"/>
      <c r="K77" s="243"/>
      <c r="L77" s="235"/>
      <c r="M77" s="236"/>
      <c r="N77" s="236"/>
    </row>
    <row r="78" spans="1:14" ht="15.75">
      <c r="A78" s="241"/>
      <c r="B78" s="237"/>
      <c r="C78" s="238"/>
      <c r="D78" s="230"/>
      <c r="E78" s="230"/>
      <c r="F78" s="227"/>
      <c r="G78" s="242"/>
      <c r="H78" s="231"/>
      <c r="I78" s="232"/>
      <c r="J78" s="239"/>
      <c r="K78" s="243"/>
      <c r="L78" s="235"/>
      <c r="M78" s="236"/>
      <c r="N78" s="236"/>
    </row>
    <row r="79" spans="1:14" ht="15.75">
      <c r="A79" s="241"/>
      <c r="B79" s="237"/>
      <c r="C79" s="238"/>
      <c r="D79" s="230"/>
      <c r="E79" s="230"/>
      <c r="F79" s="227"/>
      <c r="G79" s="242"/>
      <c r="H79" s="231"/>
      <c r="I79" s="232"/>
      <c r="J79" s="239"/>
      <c r="K79" s="243"/>
      <c r="L79" s="235"/>
      <c r="M79" s="236"/>
      <c r="N79" s="236"/>
    </row>
    <row r="80" spans="1:14" ht="15.75">
      <c r="A80" s="241"/>
      <c r="B80" s="237"/>
      <c r="C80" s="238"/>
      <c r="D80" s="230"/>
      <c r="E80" s="230"/>
      <c r="F80" s="227"/>
      <c r="G80" s="242"/>
      <c r="H80" s="231"/>
      <c r="I80" s="232"/>
      <c r="J80" s="239"/>
      <c r="K80" s="243"/>
      <c r="L80" s="235"/>
      <c r="M80" s="236"/>
      <c r="N80" s="236"/>
    </row>
    <row r="81" spans="1:14" ht="15.75">
      <c r="A81" s="241"/>
      <c r="B81" s="237"/>
      <c r="C81" s="238"/>
      <c r="D81" s="230"/>
      <c r="E81" s="230"/>
      <c r="F81" s="227"/>
      <c r="G81" s="242"/>
      <c r="H81" s="231"/>
      <c r="I81" s="232"/>
      <c r="J81" s="239"/>
      <c r="K81" s="243"/>
      <c r="L81" s="235"/>
      <c r="M81" s="236"/>
      <c r="N81" s="236"/>
    </row>
    <row r="82" spans="1:14" ht="15.75">
      <c r="A82" s="241"/>
      <c r="B82" s="237"/>
      <c r="C82" s="238"/>
      <c r="D82" s="230"/>
      <c r="E82" s="230"/>
      <c r="F82" s="227"/>
      <c r="G82" s="242"/>
      <c r="H82" s="231"/>
      <c r="I82" s="232"/>
      <c r="J82" s="239"/>
      <c r="K82" s="243"/>
      <c r="L82" s="235"/>
      <c r="M82" s="236"/>
      <c r="N82" s="236"/>
    </row>
    <row r="83" spans="1:14" ht="15.75">
      <c r="A83" s="241"/>
      <c r="B83" s="237"/>
      <c r="C83" s="238"/>
      <c r="D83" s="230"/>
      <c r="E83" s="230"/>
      <c r="F83" s="227"/>
      <c r="G83" s="228"/>
      <c r="H83" s="231"/>
      <c r="I83" s="232"/>
      <c r="J83" s="239"/>
      <c r="K83" s="243"/>
      <c r="L83" s="235"/>
      <c r="M83" s="236"/>
      <c r="N83" s="236"/>
    </row>
    <row r="84" spans="1:14" ht="15.75">
      <c r="A84" s="241"/>
      <c r="B84" s="237"/>
      <c r="C84" s="238"/>
      <c r="D84" s="230"/>
      <c r="E84" s="230"/>
      <c r="F84" s="227"/>
      <c r="G84" s="228"/>
      <c r="H84" s="231"/>
      <c r="I84" s="232"/>
      <c r="J84" s="239"/>
      <c r="K84" s="243"/>
      <c r="L84" s="235"/>
      <c r="M84" s="236"/>
      <c r="N84" s="236"/>
    </row>
    <row r="85" spans="1:14" ht="15.75">
      <c r="A85" s="241"/>
      <c r="B85" s="237"/>
      <c r="C85" s="238"/>
      <c r="D85" s="230"/>
      <c r="E85" s="230"/>
      <c r="F85" s="227"/>
      <c r="G85" s="228"/>
      <c r="H85" s="231"/>
      <c r="I85" s="232"/>
      <c r="J85" s="239"/>
      <c r="K85" s="243"/>
      <c r="L85" s="235"/>
      <c r="M85" s="236"/>
      <c r="N85" s="236"/>
    </row>
    <row r="86" spans="1:14" ht="15.75">
      <c r="A86" s="241"/>
      <c r="B86" s="237"/>
      <c r="C86" s="238"/>
      <c r="D86" s="230"/>
      <c r="E86" s="230"/>
      <c r="F86" s="227"/>
      <c r="G86" s="81"/>
      <c r="H86" s="231"/>
      <c r="I86" s="232"/>
      <c r="J86" s="239"/>
      <c r="K86" s="243"/>
      <c r="L86" s="235"/>
      <c r="M86" s="236"/>
      <c r="N86" s="236"/>
    </row>
    <row r="87" spans="1:14" ht="15.75">
      <c r="A87" s="241"/>
      <c r="B87" s="237"/>
      <c r="C87" s="238"/>
      <c r="D87" s="230"/>
      <c r="E87" s="230"/>
      <c r="F87" s="227"/>
      <c r="G87" s="81"/>
      <c r="H87" s="231"/>
      <c r="I87" s="232"/>
      <c r="J87" s="239"/>
      <c r="K87" s="243"/>
      <c r="L87" s="235"/>
      <c r="M87" s="236"/>
      <c r="N87" s="236"/>
    </row>
    <row r="88" spans="1:14" ht="15.75">
      <c r="A88" s="241"/>
      <c r="B88" s="237"/>
      <c r="C88" s="238"/>
      <c r="D88" s="230"/>
      <c r="E88" s="230"/>
      <c r="F88" s="227"/>
      <c r="G88" s="81"/>
      <c r="H88" s="231"/>
      <c r="I88" s="232"/>
      <c r="J88" s="239"/>
      <c r="K88" s="243"/>
      <c r="L88" s="235"/>
      <c r="M88" s="236"/>
      <c r="N88" s="236"/>
    </row>
    <row r="89" spans="1:14" ht="15.75">
      <c r="A89" s="241"/>
      <c r="B89" s="237"/>
      <c r="C89" s="238"/>
      <c r="D89" s="230"/>
      <c r="E89" s="230"/>
      <c r="F89" s="245"/>
      <c r="G89" s="81"/>
      <c r="H89" s="231"/>
      <c r="I89" s="232"/>
      <c r="J89" s="239"/>
      <c r="K89" s="243"/>
      <c r="L89" s="235"/>
      <c r="M89" s="236"/>
      <c r="N89" s="236"/>
    </row>
    <row r="90" spans="1:14" ht="15.75">
      <c r="A90" s="241"/>
      <c r="B90" s="237"/>
      <c r="C90" s="238"/>
      <c r="D90" s="230"/>
      <c r="E90" s="230"/>
      <c r="F90" s="245"/>
      <c r="G90" s="81"/>
      <c r="H90" s="231"/>
      <c r="I90" s="232"/>
      <c r="J90" s="239"/>
      <c r="K90" s="243"/>
      <c r="L90" s="235"/>
      <c r="M90" s="236"/>
      <c r="N90" s="236"/>
    </row>
    <row r="91" spans="1:14" ht="15.75">
      <c r="A91" s="241"/>
      <c r="B91" s="237"/>
      <c r="C91" s="238"/>
      <c r="D91" s="230"/>
      <c r="E91" s="230"/>
      <c r="F91" s="245"/>
      <c r="G91" s="81"/>
      <c r="H91" s="231"/>
      <c r="I91" s="232"/>
      <c r="J91" s="239"/>
      <c r="K91" s="243"/>
      <c r="L91" s="235"/>
      <c r="M91" s="236"/>
      <c r="N91" s="236"/>
    </row>
    <row r="92" spans="1:14" ht="15.75">
      <c r="A92" s="241"/>
      <c r="B92" s="237"/>
      <c r="C92" s="238"/>
      <c r="D92" s="230"/>
      <c r="E92" s="230"/>
      <c r="F92" s="245"/>
      <c r="G92" s="81"/>
      <c r="H92" s="231"/>
      <c r="I92" s="232"/>
      <c r="J92" s="239"/>
      <c r="K92" s="243"/>
      <c r="L92" s="235"/>
      <c r="M92" s="236"/>
      <c r="N92" s="236"/>
    </row>
    <row r="93" spans="1:14" ht="15.75">
      <c r="A93" s="241"/>
      <c r="B93" s="237"/>
      <c r="C93" s="238"/>
      <c r="D93" s="230"/>
      <c r="E93" s="230"/>
      <c r="F93" s="245"/>
      <c r="G93" s="81"/>
      <c r="H93" s="231"/>
      <c r="I93" s="232"/>
      <c r="J93" s="239"/>
      <c r="K93" s="243"/>
      <c r="L93" s="235"/>
      <c r="M93" s="236"/>
      <c r="N93" s="236"/>
    </row>
    <row r="94" spans="1:14" ht="15.75">
      <c r="A94" s="241"/>
      <c r="B94" s="237"/>
      <c r="C94" s="238"/>
      <c r="D94" s="230"/>
      <c r="E94" s="230"/>
      <c r="F94" s="245"/>
      <c r="G94" s="242"/>
      <c r="H94" s="231"/>
      <c r="I94" s="232"/>
      <c r="J94" s="239"/>
      <c r="K94" s="243"/>
      <c r="L94" s="235"/>
      <c r="M94" s="236"/>
      <c r="N94" s="236"/>
    </row>
    <row r="95" spans="1:14" ht="15.75">
      <c r="A95" s="241"/>
      <c r="B95" s="237"/>
      <c r="C95" s="238"/>
      <c r="D95" s="230"/>
      <c r="E95" s="230"/>
      <c r="F95" s="245"/>
      <c r="G95" s="228"/>
      <c r="H95" s="231"/>
      <c r="I95" s="232"/>
      <c r="J95" s="239"/>
      <c r="K95" s="243"/>
      <c r="L95" s="235"/>
      <c r="M95" s="236"/>
      <c r="N95" s="236"/>
    </row>
    <row r="106" ht="15.75">
      <c r="B106" s="196">
        <f>'Контрольный лист'!F18</f>
        <v>49</v>
      </c>
    </row>
  </sheetData>
  <sheetProtection selectLockedCells="1" selectUnlockedCells="1"/>
  <mergeCells count="11">
    <mergeCell ref="A1:A3"/>
    <mergeCell ref="B1:C3"/>
    <mergeCell ref="D1:F1"/>
    <mergeCell ref="G1:G3"/>
    <mergeCell ref="H1:I3"/>
    <mergeCell ref="J1:K3"/>
    <mergeCell ref="L1:L3"/>
    <mergeCell ref="M1:M3"/>
    <mergeCell ref="N1:N3"/>
    <mergeCell ref="D2:E2"/>
    <mergeCell ref="F2:F3"/>
  </mergeCells>
  <printOptions/>
  <pageMargins left="0.43472222222222223" right="0.28888888888888886" top="0.7875" bottom="0.4340277777777778" header="0.5118055555555555" footer="0.2673611111111111"/>
  <pageSetup horizontalDpi="300" verticalDpi="300" orientation="landscape" paperSize="9" scale="91"/>
  <headerFooter alignWithMargins="0">
    <oddFooter>&amp;R&amp;"Times New Roman,Обычный"&amp;12СТР________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36"/>
  <sheetViews>
    <sheetView zoomScale="90" zoomScaleNormal="90" workbookViewId="0" topLeftCell="A1">
      <selection activeCell="E11" sqref="E11"/>
    </sheetView>
  </sheetViews>
  <sheetFormatPr defaultColWidth="8.796875" defaultRowHeight="14.25"/>
  <cols>
    <col min="1" max="1" width="24.19921875" style="8" customWidth="1"/>
    <col min="2" max="2" width="13.796875" style="8" customWidth="1"/>
    <col min="3" max="3" width="16.796875" style="8" customWidth="1"/>
    <col min="4" max="4" width="7.69921875" style="8" customWidth="1"/>
    <col min="5" max="5" width="11.19921875" style="8" customWidth="1"/>
    <col min="6" max="63" width="10.19921875" style="8" customWidth="1"/>
    <col min="64" max="64" width="10.19921875" style="9" customWidth="1"/>
    <col min="65" max="16384" width="10.19921875" style="0" customWidth="1"/>
  </cols>
  <sheetData>
    <row r="1" spans="1:63" ht="15.75" customHeight="1">
      <c r="A1" s="10" t="s">
        <v>23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spans="1:5" ht="25.5" customHeight="1">
      <c r="A2" s="12" t="s">
        <v>24</v>
      </c>
      <c r="B2" s="12"/>
      <c r="C2" s="12"/>
      <c r="D2" s="12"/>
      <c r="E2" s="12"/>
    </row>
    <row r="3" spans="1:63" ht="25.5" customHeight="1">
      <c r="A3" s="13" t="s">
        <v>25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12.75">
      <c r="A4" s="14">
        <f>Обложка!D8</f>
        <v>0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ht="21" customHeight="1">
      <c r="A5" s="13" t="s">
        <v>26</v>
      </c>
      <c r="B5" s="13"/>
      <c r="C5" s="13"/>
      <c r="D5" s="13"/>
      <c r="E5" s="13">
        <f>Обложка!B4</f>
        <v>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ht="37.5" customHeight="1">
      <c r="A6" s="13" t="s">
        <v>27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4" ht="14.25">
      <c r="A7" s="15" t="s">
        <v>28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spans="1:63" ht="12.75">
      <c r="A8" s="18" t="s">
        <v>29</v>
      </c>
      <c r="B8" s="18"/>
      <c r="C8" s="18"/>
      <c r="D8" s="19" t="s">
        <v>30</v>
      </c>
      <c r="E8" s="15">
        <v>5300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12.75">
      <c r="A9" s="18" t="s">
        <v>31</v>
      </c>
      <c r="B9" s="18"/>
      <c r="C9" s="18"/>
      <c r="D9" s="15" t="s">
        <v>32</v>
      </c>
      <c r="E9" s="15">
        <f>E14</f>
        <v>82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4" ht="14.25">
      <c r="A10" s="15" t="s">
        <v>33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spans="1:63" ht="12.75">
      <c r="A11" s="18" t="s">
        <v>34</v>
      </c>
      <c r="B11" s="18"/>
      <c r="C11" s="18"/>
      <c r="D11" s="19" t="s">
        <v>30</v>
      </c>
      <c r="E11" s="15">
        <v>40000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ht="12.75">
      <c r="A12" s="18" t="s">
        <v>31</v>
      </c>
      <c r="B12" s="18"/>
      <c r="C12" s="18"/>
      <c r="D12" s="15" t="s">
        <v>32</v>
      </c>
      <c r="E12" s="15">
        <f>E15</f>
        <v>196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4" ht="14.25">
      <c r="A13" s="15" t="s">
        <v>35</v>
      </c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7"/>
    </row>
    <row r="14" spans="1:63" ht="23.25" customHeight="1">
      <c r="A14" s="20">
        <f>'Контрольный лист'!A16</f>
        <v>0</v>
      </c>
      <c r="B14" s="20">
        <f>'Контрольный лист'!B16</f>
        <v>0</v>
      </c>
      <c r="C14" s="20">
        <f>'Контрольный лист'!C16</f>
        <v>0</v>
      </c>
      <c r="D14" s="15" t="s">
        <v>32</v>
      </c>
      <c r="E14" s="21">
        <f>'Контрольный лист'!F16</f>
        <v>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ht="23.25" customHeight="1">
      <c r="A15" s="20">
        <f>'Контрольный лист'!A17</f>
        <v>0</v>
      </c>
      <c r="B15" s="20">
        <f>'Контрольный лист'!B17</f>
        <v>0</v>
      </c>
      <c r="C15" s="20">
        <f>'Контрольный лист'!C17</f>
        <v>0</v>
      </c>
      <c r="D15" s="15" t="s">
        <v>32</v>
      </c>
      <c r="E15" s="21">
        <f>'Контрольный лист'!F17</f>
        <v>196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ht="24" customHeight="1">
      <c r="A16" s="20">
        <f>'Контрольный лист'!A18</f>
        <v>0</v>
      </c>
      <c r="B16" s="20">
        <f>'Контрольный лист'!B18</f>
        <v>0</v>
      </c>
      <c r="C16" s="20">
        <f>'Контрольный лист'!C18</f>
        <v>0</v>
      </c>
      <c r="D16" s="15" t="s">
        <v>32</v>
      </c>
      <c r="E16" s="21">
        <f>'Контрольный лист'!F18</f>
        <v>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4" ht="15.75" customHeight="1">
      <c r="A17" s="22" t="s">
        <v>36</v>
      </c>
      <c r="B17" s="22"/>
      <c r="C17" s="22"/>
      <c r="D17" s="22"/>
      <c r="E17" s="2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</row>
    <row r="18" spans="1:63" s="27" customFormat="1" ht="37.5" customHeight="1">
      <c r="A18" s="23" t="s">
        <v>37</v>
      </c>
      <c r="B18" s="24" t="s">
        <v>38</v>
      </c>
      <c r="C18" s="24" t="s">
        <v>39</v>
      </c>
      <c r="D18" s="25" t="s">
        <v>40</v>
      </c>
      <c r="E18" s="25">
        <v>1.6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</row>
    <row r="19" spans="1:63" s="27" customFormat="1" ht="31.5" customHeight="1">
      <c r="A19" s="28" t="s">
        <v>41</v>
      </c>
      <c r="B19" s="24" t="s">
        <v>42</v>
      </c>
      <c r="C19" s="24" t="s">
        <v>43</v>
      </c>
      <c r="D19" s="25" t="s">
        <v>40</v>
      </c>
      <c r="E19" s="25">
        <v>0.3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</row>
    <row r="20" spans="1:64" ht="15.75" customHeight="1">
      <c r="A20" s="29" t="s">
        <v>44</v>
      </c>
      <c r="B20" s="29"/>
      <c r="C20" s="29"/>
      <c r="D20" s="29">
        <f>SUM(D14:D16)</f>
        <v>0</v>
      </c>
      <c r="E20" s="2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7"/>
    </row>
    <row r="21" spans="1:63" ht="12.75">
      <c r="A21" s="18" t="s">
        <v>29</v>
      </c>
      <c r="B21" s="18"/>
      <c r="C21" s="18"/>
      <c r="D21" s="19" t="s">
        <v>30</v>
      </c>
      <c r="E21" s="15">
        <v>5300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ht="12.75">
      <c r="A22" s="18" t="s">
        <v>45</v>
      </c>
      <c r="B22" s="18"/>
      <c r="C22" s="18"/>
      <c r="D22" s="30" t="s">
        <v>30</v>
      </c>
      <c r="E22" s="15" t="s">
        <v>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ht="12.75">
      <c r="A23" s="31" t="s">
        <v>46</v>
      </c>
      <c r="B23" s="32"/>
      <c r="C23" s="33"/>
      <c r="D23" s="34" t="s">
        <v>32</v>
      </c>
      <c r="E23" s="15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4" ht="14.25">
      <c r="A24" s="15" t="s">
        <v>35</v>
      </c>
      <c r="B24" s="15"/>
      <c r="C24" s="15"/>
      <c r="D24" s="15">
        <f>SUM(D14:D16)</f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7"/>
    </row>
    <row r="25" spans="1:63" ht="15.75" customHeight="1">
      <c r="A25" s="35" t="s">
        <v>47</v>
      </c>
      <c r="B25" s="35"/>
      <c r="C25" s="35"/>
      <c r="D25" s="15" t="s">
        <v>32</v>
      </c>
      <c r="E25" s="15">
        <v>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4" ht="15.75" customHeight="1">
      <c r="A26" s="22" t="s">
        <v>36</v>
      </c>
      <c r="B26" s="22"/>
      <c r="C26" s="22"/>
      <c r="D26" s="22"/>
      <c r="E26" s="2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</row>
    <row r="27" spans="1:63" ht="51" customHeight="1">
      <c r="A27" s="36" t="s">
        <v>48</v>
      </c>
      <c r="B27" s="24" t="s">
        <v>49</v>
      </c>
      <c r="C27" s="24" t="s">
        <v>50</v>
      </c>
      <c r="D27" s="25" t="s">
        <v>40</v>
      </c>
      <c r="E27" s="25">
        <v>0.3</v>
      </c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9" ht="44.25" customHeight="1">
      <c r="A28" s="37" t="s">
        <v>51</v>
      </c>
      <c r="B28" s="38" t="s">
        <v>52</v>
      </c>
      <c r="C28" s="39" t="s">
        <v>53</v>
      </c>
      <c r="D28" s="40" t="s">
        <v>40</v>
      </c>
      <c r="E28" s="41">
        <v>1</v>
      </c>
      <c r="F28" s="9"/>
      <c r="G28" s="9"/>
      <c r="H28" s="9"/>
      <c r="I28" s="9"/>
    </row>
    <row r="29" spans="1:9" ht="15.75" customHeight="1">
      <c r="A29" s="12"/>
      <c r="B29" s="12"/>
      <c r="C29" s="42"/>
      <c r="D29" s="11"/>
      <c r="E29"/>
      <c r="F29" s="9"/>
      <c r="G29" s="9"/>
      <c r="H29" s="9"/>
      <c r="I29" s="9"/>
    </row>
    <row r="30" spans="1:9" ht="14.25">
      <c r="A30" s="5" t="s">
        <v>17</v>
      </c>
      <c r="B30" s="9"/>
      <c r="C30" s="9"/>
      <c r="D30" s="9"/>
      <c r="E30"/>
      <c r="F30" s="9"/>
      <c r="G30" s="9"/>
      <c r="H30" s="9"/>
      <c r="I30" s="9"/>
    </row>
    <row r="31" spans="1:64" ht="39" customHeight="1">
      <c r="A31" s="43" t="s">
        <v>18</v>
      </c>
      <c r="B31" s="6"/>
      <c r="C31" s="2" t="s">
        <v>19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14.25">
      <c r="A32" s="43"/>
      <c r="B32" s="44"/>
      <c r="C32" s="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14.25" customHeight="1">
      <c r="A33" s="6"/>
      <c r="B33" s="6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14.25" customHeight="1">
      <c r="A34" s="6"/>
      <c r="B34" s="6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14.25" customHeight="1">
      <c r="A35" s="5" t="s">
        <v>20</v>
      </c>
      <c r="B35" s="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ht="14.25" customHeight="1">
      <c r="A36" s="43" t="s">
        <v>21</v>
      </c>
      <c r="B36" s="6"/>
      <c r="C36" s="2" t="s">
        <v>22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</sheetData>
  <sheetProtection selectLockedCells="1" selectUnlockedCells="1"/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 scale="10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workbookViewId="0" topLeftCell="A1">
      <selection activeCell="A20" sqref="A20"/>
    </sheetView>
  </sheetViews>
  <sheetFormatPr defaultColWidth="8.796875" defaultRowHeight="14.25"/>
  <cols>
    <col min="1" max="1" width="25.69921875" style="0" customWidth="1"/>
    <col min="2" max="2" width="12.8984375" style="0" customWidth="1"/>
    <col min="3" max="3" width="17.19921875" style="0" customWidth="1"/>
    <col min="4" max="16384" width="10.19921875" style="0" customWidth="1"/>
  </cols>
  <sheetData>
    <row r="1" spans="1:6" ht="20.25">
      <c r="A1" s="45" t="s">
        <v>54</v>
      </c>
      <c r="B1" s="45"/>
      <c r="C1" s="45"/>
      <c r="D1" s="45"/>
      <c r="E1" s="45"/>
      <c r="F1" s="6"/>
    </row>
    <row r="2" spans="1:6" ht="20.25">
      <c r="A2" s="45" t="s">
        <v>55</v>
      </c>
      <c r="B2" s="45"/>
      <c r="C2" s="45"/>
      <c r="D2" s="45"/>
      <c r="E2" s="45"/>
      <c r="F2" s="6"/>
    </row>
    <row r="3" spans="1:6" ht="15.75">
      <c r="A3" s="46">
        <f>Обложка!D8</f>
        <v>0</v>
      </c>
      <c r="B3" s="46"/>
      <c r="C3" s="46"/>
      <c r="D3" s="46"/>
      <c r="E3" s="46"/>
      <c r="F3" s="6"/>
    </row>
    <row r="4" spans="1:6" ht="15.75">
      <c r="A4" s="47"/>
      <c r="B4" s="47"/>
      <c r="C4" s="47"/>
      <c r="D4" s="47"/>
      <c r="E4" s="47"/>
      <c r="F4" s="6"/>
    </row>
    <row r="5" spans="1:6" ht="15.75">
      <c r="A5" s="48" t="s">
        <v>56</v>
      </c>
      <c r="B5" s="49"/>
      <c r="C5" s="49"/>
      <c r="D5" s="6"/>
      <c r="E5" s="47"/>
      <c r="F5" s="6"/>
    </row>
    <row r="6" spans="1:6" ht="15.75">
      <c r="A6" s="48">
        <f>Обложка!B15</f>
        <v>0</v>
      </c>
      <c r="B6" s="49"/>
      <c r="C6" s="49"/>
      <c r="D6" s="6"/>
      <c r="E6" s="47"/>
      <c r="F6" s="6"/>
    </row>
    <row r="7" spans="1:6" ht="15.75">
      <c r="A7" s="48" t="s">
        <v>57</v>
      </c>
      <c r="B7" s="49"/>
      <c r="C7" s="49"/>
      <c r="D7" s="6"/>
      <c r="E7" s="47"/>
      <c r="F7" s="6"/>
    </row>
    <row r="8" spans="1:6" ht="15.75">
      <c r="A8" s="48">
        <f>Обложка!B16</f>
        <v>0</v>
      </c>
      <c r="B8" s="49"/>
      <c r="C8" s="49"/>
      <c r="D8" s="6"/>
      <c r="E8" s="47"/>
      <c r="F8" s="6"/>
    </row>
    <row r="9" spans="1:6" ht="15.75">
      <c r="A9" s="48" t="s">
        <v>58</v>
      </c>
      <c r="B9" s="49"/>
      <c r="C9" s="49"/>
      <c r="D9" s="6"/>
      <c r="E9" s="47"/>
      <c r="F9" s="6"/>
    </row>
    <row r="10" spans="1:6" ht="15.75">
      <c r="A10" s="48" t="s">
        <v>59</v>
      </c>
      <c r="B10" s="49"/>
      <c r="C10" s="49"/>
      <c r="D10" s="6"/>
      <c r="E10" s="47"/>
      <c r="F10" s="6"/>
    </row>
    <row r="11" spans="1:6" ht="15.75">
      <c r="A11" s="48" t="s">
        <v>60</v>
      </c>
      <c r="B11" s="49"/>
      <c r="C11" s="49"/>
      <c r="D11" s="6"/>
      <c r="E11" s="47"/>
      <c r="F11" s="6"/>
    </row>
    <row r="12" spans="1:6" ht="15.75">
      <c r="A12" s="48" t="s">
        <v>61</v>
      </c>
      <c r="B12" s="49"/>
      <c r="C12" s="49"/>
      <c r="D12" s="6"/>
      <c r="E12" s="47"/>
      <c r="F12" s="6"/>
    </row>
    <row r="13" spans="1:5" ht="15.75">
      <c r="A13" s="50" t="s">
        <v>62</v>
      </c>
      <c r="B13" s="51"/>
      <c r="C13" s="51"/>
      <c r="E13" s="52"/>
    </row>
    <row r="14" spans="1:5" ht="15.75">
      <c r="A14" s="53" t="s">
        <v>63</v>
      </c>
      <c r="B14" s="53"/>
      <c r="C14" s="53"/>
      <c r="D14" s="53"/>
      <c r="E14" s="53"/>
    </row>
    <row r="15" spans="1:5" ht="43.5">
      <c r="A15" s="54" t="s">
        <v>64</v>
      </c>
      <c r="B15" s="55">
        <f>'Контрольный лист'!F16</f>
        <v>82</v>
      </c>
      <c r="C15" s="55"/>
      <c r="D15" s="55" t="s">
        <v>32</v>
      </c>
      <c r="E15" s="55"/>
    </row>
    <row r="16" spans="1:5" ht="57">
      <c r="A16" s="54" t="s">
        <v>65</v>
      </c>
      <c r="B16" s="55">
        <f>'Контрольный лист'!F17</f>
        <v>196</v>
      </c>
      <c r="C16" s="55"/>
      <c r="D16" s="55" t="s">
        <v>32</v>
      </c>
      <c r="E16" s="55"/>
    </row>
    <row r="17" spans="1:5" ht="15.75">
      <c r="A17" s="54" t="s">
        <v>66</v>
      </c>
      <c r="B17" s="55">
        <f>B15+B16</f>
        <v>278</v>
      </c>
      <c r="C17" s="55"/>
      <c r="D17" s="56" t="s">
        <v>32</v>
      </c>
      <c r="E17" s="56"/>
    </row>
    <row r="18" spans="1:5" ht="40.5" customHeight="1">
      <c r="A18" s="57" t="s">
        <v>67</v>
      </c>
      <c r="B18" s="58" t="s">
        <v>37</v>
      </c>
      <c r="C18" s="40" t="s">
        <v>38</v>
      </c>
      <c r="D18" s="40" t="s">
        <v>39</v>
      </c>
      <c r="E18" s="40"/>
    </row>
    <row r="19" spans="1:5" ht="22.5" customHeight="1">
      <c r="A19" s="57"/>
      <c r="B19" s="59" t="s">
        <v>41</v>
      </c>
      <c r="C19" s="40" t="s">
        <v>42</v>
      </c>
      <c r="D19" s="40" t="s">
        <v>43</v>
      </c>
      <c r="E19" s="40"/>
    </row>
    <row r="20" spans="1:5" ht="16.5" customHeight="1">
      <c r="A20" s="60" t="s">
        <v>68</v>
      </c>
      <c r="B20" s="60"/>
      <c r="C20" s="60"/>
      <c r="D20" s="60"/>
      <c r="E20" s="60"/>
    </row>
    <row r="21" spans="1:5" ht="16.5">
      <c r="A21" s="54" t="s">
        <v>69</v>
      </c>
      <c r="B21" s="55">
        <f>'Контрольный лист'!F18</f>
        <v>49</v>
      </c>
      <c r="C21" s="55"/>
      <c r="D21" s="55" t="s">
        <v>32</v>
      </c>
      <c r="E21" s="55"/>
    </row>
    <row r="22" spans="1:5" ht="27.75" customHeight="1">
      <c r="A22" s="61" t="s">
        <v>70</v>
      </c>
      <c r="B22" s="61"/>
      <c r="C22" s="61"/>
      <c r="D22" s="61"/>
      <c r="E22" s="61"/>
    </row>
    <row r="23" spans="1:5" ht="15.75" customHeight="1">
      <c r="A23" s="61" t="s">
        <v>71</v>
      </c>
      <c r="B23" s="61"/>
      <c r="C23" s="61"/>
      <c r="D23" s="61"/>
      <c r="E23" s="61"/>
    </row>
    <row r="24" spans="1:5" ht="15.75">
      <c r="A24" s="61"/>
      <c r="B24" s="61"/>
      <c r="C24" s="61"/>
      <c r="D24" s="61"/>
      <c r="E24" s="61"/>
    </row>
    <row r="26" spans="1:6" ht="15.75">
      <c r="A26" s="5" t="s">
        <v>17</v>
      </c>
      <c r="B26" s="6"/>
      <c r="E26" s="51"/>
      <c r="F26" s="51"/>
    </row>
    <row r="27" spans="1:3" ht="27.75" customHeight="1">
      <c r="A27" s="7" t="s">
        <v>18</v>
      </c>
      <c r="B27" s="7"/>
      <c r="C27" s="2" t="s">
        <v>19</v>
      </c>
    </row>
    <row r="28" spans="1:2" ht="15.75">
      <c r="A28" s="6"/>
      <c r="B28" s="6"/>
    </row>
    <row r="29" spans="1:3" ht="15.75">
      <c r="A29" s="6" t="s">
        <v>72</v>
      </c>
      <c r="B29" s="6"/>
      <c r="C29" t="s">
        <v>73</v>
      </c>
    </row>
    <row r="30" spans="1:2" ht="15.75">
      <c r="A30" s="6"/>
      <c r="B30" s="6"/>
    </row>
    <row r="31" spans="1:7" ht="15.75">
      <c r="A31" s="5" t="s">
        <v>20</v>
      </c>
      <c r="B31" s="6"/>
      <c r="G31" s="62"/>
    </row>
    <row r="32" spans="1:7" ht="15.75">
      <c r="A32" s="43" t="s">
        <v>21</v>
      </c>
      <c r="B32" s="6"/>
      <c r="C32" s="2" t="s">
        <v>22</v>
      </c>
      <c r="G32" s="62"/>
    </row>
  </sheetData>
  <sheetProtection selectLockedCells="1" selectUnlockedCells="1"/>
  <mergeCells count="19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A19"/>
    <mergeCell ref="D18:E18"/>
    <mergeCell ref="D19:E19"/>
    <mergeCell ref="A20:E20"/>
    <mergeCell ref="B21:C21"/>
    <mergeCell ref="D21:E21"/>
    <mergeCell ref="A22:E22"/>
    <mergeCell ref="A23:E24"/>
    <mergeCell ref="A27:B27"/>
  </mergeCells>
  <printOptions/>
  <pageMargins left="0.7875" right="0.7875" top="0.36180555555555555" bottom="0.4243055555555555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workbookViewId="0" topLeftCell="A1">
      <selection activeCell="E8" sqref="E8"/>
    </sheetView>
  </sheetViews>
  <sheetFormatPr defaultColWidth="8.796875" defaultRowHeight="14.25"/>
  <cols>
    <col min="1" max="1" width="6.19921875" style="63" customWidth="1"/>
    <col min="2" max="2" width="23.69921875" style="64" customWidth="1"/>
    <col min="3" max="3" width="17.8984375" style="64" customWidth="1"/>
    <col min="4" max="4" width="8.8984375" style="64" hidden="1" customWidth="1"/>
    <col min="5" max="5" width="22.69921875" style="64" customWidth="1"/>
    <col min="6" max="6" width="20.69921875" style="64" customWidth="1"/>
    <col min="7" max="7" width="8.69921875" style="64" customWidth="1"/>
    <col min="8" max="9" width="8.69921875" style="0" customWidth="1"/>
    <col min="10" max="10" width="26.5" style="0" customWidth="1"/>
    <col min="11" max="255" width="8.69921875" style="0" customWidth="1"/>
    <col min="256" max="16384" width="10.19921875" style="0" customWidth="1"/>
  </cols>
  <sheetData>
    <row r="1" spans="2:6" ht="15.75" customHeight="1">
      <c r="B1" s="65" t="s">
        <v>74</v>
      </c>
      <c r="C1" s="65"/>
      <c r="D1" s="65"/>
      <c r="E1" s="65"/>
      <c r="F1" s="65"/>
    </row>
    <row r="2" spans="1:6" ht="15.75">
      <c r="A2" s="66"/>
      <c r="B2" s="66"/>
      <c r="C2" s="66"/>
      <c r="D2" s="67"/>
      <c r="E2" s="67">
        <f>Обложка!D8</f>
        <v>0</v>
      </c>
      <c r="F2" s="68"/>
    </row>
    <row r="3" spans="1:6" ht="15.75" customHeight="1">
      <c r="A3" s="69" t="s">
        <v>75</v>
      </c>
      <c r="B3" s="70" t="s">
        <v>76</v>
      </c>
      <c r="C3" s="70"/>
      <c r="D3" s="70"/>
      <c r="E3" s="70" t="s">
        <v>77</v>
      </c>
      <c r="F3" s="70" t="s">
        <v>44</v>
      </c>
    </row>
    <row r="4" spans="1:6" ht="15.75">
      <c r="A4" s="71" t="s">
        <v>78</v>
      </c>
      <c r="B4" s="71"/>
      <c r="C4" s="71"/>
      <c r="D4" s="71"/>
      <c r="E4" s="71"/>
      <c r="F4" s="71"/>
    </row>
    <row r="5" spans="1:6" ht="15.75" customHeight="1">
      <c r="A5" s="69" t="s">
        <v>79</v>
      </c>
      <c r="B5" s="72" t="s">
        <v>80</v>
      </c>
      <c r="C5" s="72"/>
      <c r="D5" s="72"/>
      <c r="E5" s="70">
        <f>'Акт сдачи-приемки'!E8</f>
        <v>5300</v>
      </c>
      <c r="F5" s="70">
        <f>'Акт сдачи-приемки'!E21</f>
        <v>5300</v>
      </c>
    </row>
    <row r="6" spans="1:6" ht="15.75" customHeight="1">
      <c r="A6" s="71" t="s">
        <v>81</v>
      </c>
      <c r="B6" s="71"/>
      <c r="C6" s="71"/>
      <c r="D6" s="71"/>
      <c r="E6" s="71"/>
      <c r="F6" s="71"/>
    </row>
    <row r="7" spans="1:11" ht="15.75" customHeight="1">
      <c r="A7" s="69" t="s">
        <v>82</v>
      </c>
      <c r="B7" s="73" t="s">
        <v>83</v>
      </c>
      <c r="C7" s="73"/>
      <c r="D7" s="73"/>
      <c r="E7" s="70">
        <f>'Контрольный лист'!F16+'Контрольный лист'!F17</f>
        <v>278</v>
      </c>
      <c r="F7" s="70">
        <f>'Контрольный лист'!F18</f>
        <v>49</v>
      </c>
      <c r="J7" s="74"/>
      <c r="K7" s="75"/>
    </row>
    <row r="8" spans="1:11" ht="15.75" customHeight="1">
      <c r="A8" s="69" t="s">
        <v>84</v>
      </c>
      <c r="B8" s="73" t="s">
        <v>85</v>
      </c>
      <c r="C8" s="73"/>
      <c r="D8" s="72"/>
      <c r="E8" s="70">
        <v>12</v>
      </c>
      <c r="F8" s="70">
        <v>0</v>
      </c>
      <c r="J8" s="74"/>
      <c r="K8" s="75"/>
    </row>
    <row r="9" spans="1:11" ht="30" customHeight="1">
      <c r="A9" s="69" t="s">
        <v>86</v>
      </c>
      <c r="B9" s="72" t="s">
        <v>87</v>
      </c>
      <c r="C9" s="72"/>
      <c r="D9" s="72"/>
      <c r="E9" s="76">
        <f>100-E8*100/E7</f>
        <v>95.68345323741008</v>
      </c>
      <c r="F9" s="76">
        <f>100-F8*100/F7</f>
        <v>100</v>
      </c>
      <c r="J9" s="74"/>
      <c r="K9" s="75"/>
    </row>
    <row r="10" spans="1:11" ht="15.75">
      <c r="A10" s="71" t="s">
        <v>88</v>
      </c>
      <c r="B10" s="71"/>
      <c r="C10" s="71"/>
      <c r="D10" s="71"/>
      <c r="E10" s="71"/>
      <c r="F10" s="71"/>
      <c r="J10" s="74"/>
      <c r="K10" s="75"/>
    </row>
    <row r="11" spans="1:6" ht="87" customHeight="1">
      <c r="A11" s="69" t="s">
        <v>82</v>
      </c>
      <c r="B11" s="72" t="s">
        <v>89</v>
      </c>
      <c r="C11" s="72"/>
      <c r="D11" s="72"/>
      <c r="E11" s="72" t="s">
        <v>90</v>
      </c>
      <c r="F11" s="72" t="s">
        <v>91</v>
      </c>
    </row>
    <row r="12" spans="1:6" ht="96" customHeight="1">
      <c r="A12" s="69" t="s">
        <v>84</v>
      </c>
      <c r="B12" s="72" t="s">
        <v>92</v>
      </c>
      <c r="C12" s="72"/>
      <c r="D12" s="72"/>
      <c r="E12" s="72" t="s">
        <v>93</v>
      </c>
      <c r="F12" s="72" t="s">
        <v>94</v>
      </c>
    </row>
    <row r="13" spans="1:6" ht="27.75" customHeight="1">
      <c r="A13" s="69" t="s">
        <v>95</v>
      </c>
      <c r="B13" s="72">
        <f>'Контрольный лист'!A16</f>
        <v>0</v>
      </c>
      <c r="C13" s="72">
        <f>'Контрольный лист'!B16</f>
        <v>0</v>
      </c>
      <c r="D13" s="72" t="e">
        <f aca="true" t="shared" si="0" ref="D13:D15">NA()</f>
        <v>#N/A</v>
      </c>
      <c r="E13" s="70">
        <f>'Контрольный лист'!F16</f>
        <v>82</v>
      </c>
      <c r="F13" s="70" t="s">
        <v>11</v>
      </c>
    </row>
    <row r="14" spans="1:6" ht="30" customHeight="1">
      <c r="A14" s="69" t="s">
        <v>96</v>
      </c>
      <c r="B14" s="72">
        <f>'Контрольный лист'!A17</f>
        <v>0</v>
      </c>
      <c r="C14" s="72">
        <f>'Контрольный лист'!B17</f>
        <v>0</v>
      </c>
      <c r="D14" s="72" t="e">
        <f t="shared" si="0"/>
        <v>#N/A</v>
      </c>
      <c r="E14" s="70">
        <f>'Контрольный лист'!F17</f>
        <v>196</v>
      </c>
      <c r="F14" s="70" t="s">
        <v>11</v>
      </c>
    </row>
    <row r="15" spans="1:6" ht="34.5" customHeight="1">
      <c r="A15" s="69" t="s">
        <v>97</v>
      </c>
      <c r="B15" s="72">
        <f>'Контрольный лист'!A18</f>
        <v>0</v>
      </c>
      <c r="C15" s="72">
        <f>'Контрольный лист'!B18</f>
        <v>0</v>
      </c>
      <c r="D15" s="72" t="e">
        <f t="shared" si="0"/>
        <v>#N/A</v>
      </c>
      <c r="E15" s="70" t="s">
        <v>11</v>
      </c>
      <c r="F15" s="70">
        <f>'Контрольный лист'!F18</f>
        <v>49</v>
      </c>
    </row>
    <row r="16" spans="1:6" ht="15.75">
      <c r="A16" s="77" t="s">
        <v>98</v>
      </c>
      <c r="B16" s="77">
        <f>'Контрольный лист'!F18</f>
        <v>49</v>
      </c>
      <c r="C16" s="77"/>
      <c r="D16" s="77"/>
      <c r="E16" s="77"/>
      <c r="F16" s="77"/>
    </row>
    <row r="17" spans="1:6" ht="27" customHeight="1">
      <c r="A17" s="69" t="s">
        <v>99</v>
      </c>
      <c r="B17" s="72" t="s">
        <v>100</v>
      </c>
      <c r="C17" s="72"/>
      <c r="D17" s="72"/>
      <c r="E17" s="70" t="s">
        <v>101</v>
      </c>
      <c r="F17" s="70" t="s">
        <v>102</v>
      </c>
    </row>
    <row r="18" spans="1:6" ht="15.75" customHeight="1">
      <c r="A18" s="69" t="s">
        <v>103</v>
      </c>
      <c r="B18" s="72" t="s">
        <v>104</v>
      </c>
      <c r="C18" s="72"/>
      <c r="D18" s="72"/>
      <c r="E18" s="70"/>
      <c r="F18" s="70"/>
    </row>
    <row r="19" spans="1:6" ht="27" customHeight="1">
      <c r="A19" s="69" t="s">
        <v>105</v>
      </c>
      <c r="B19" s="72" t="s">
        <v>106</v>
      </c>
      <c r="C19" s="72"/>
      <c r="D19" s="72"/>
      <c r="E19" s="70"/>
      <c r="F19" s="70"/>
    </row>
    <row r="20" spans="1:6" ht="15.75">
      <c r="A20" s="71" t="s">
        <v>107</v>
      </c>
      <c r="B20" s="71"/>
      <c r="C20" s="71"/>
      <c r="D20" s="71"/>
      <c r="E20" s="71"/>
      <c r="F20" s="71"/>
    </row>
    <row r="21" spans="1:6" ht="45" customHeight="1">
      <c r="A21" s="69" t="s">
        <v>108</v>
      </c>
      <c r="B21" s="70" t="s">
        <v>109</v>
      </c>
      <c r="C21" s="70"/>
      <c r="D21" s="70"/>
      <c r="E21" s="70"/>
      <c r="F21" s="70"/>
    </row>
    <row r="22" spans="2:6" ht="15.75">
      <c r="B22" s="78"/>
      <c r="C22" s="78"/>
      <c r="D22" s="78"/>
      <c r="E22" s="79"/>
      <c r="F22" s="80"/>
    </row>
    <row r="23" spans="2:6" ht="15.75">
      <c r="B23" s="26"/>
      <c r="C23" s="81"/>
      <c r="D23" s="81"/>
      <c r="E23" s="81"/>
      <c r="F23" s="82"/>
    </row>
    <row r="24" spans="1:7" ht="14.25" customHeight="1">
      <c r="A24" s="5" t="s">
        <v>17</v>
      </c>
      <c r="B24" s="6"/>
      <c r="C24" s="83"/>
      <c r="D24" s="84"/>
      <c r="E24" s="84"/>
      <c r="F24" s="84"/>
      <c r="G24"/>
    </row>
    <row r="25" spans="1:7" ht="28.5" customHeight="1">
      <c r="A25" s="7" t="s">
        <v>18</v>
      </c>
      <c r="B25" s="7"/>
      <c r="C25" s="85"/>
      <c r="D25" s="84"/>
      <c r="E25" s="86" t="s">
        <v>19</v>
      </c>
      <c r="F25" s="84"/>
      <c r="G25"/>
    </row>
    <row r="26" spans="1:7" ht="14.25" customHeight="1">
      <c r="A26" s="6"/>
      <c r="B26" s="6"/>
      <c r="C26" s="83"/>
      <c r="D26" s="84"/>
      <c r="E26" s="84"/>
      <c r="F26" s="84"/>
      <c r="G26"/>
    </row>
    <row r="27" spans="1:7" ht="14.25" customHeight="1">
      <c r="A27" s="6"/>
      <c r="B27" s="6"/>
      <c r="C27" s="83"/>
      <c r="D27" s="84"/>
      <c r="E27" s="84"/>
      <c r="F27" s="84"/>
      <c r="G27"/>
    </row>
    <row r="28" spans="1:7" ht="14.25" customHeight="1">
      <c r="A28" s="6"/>
      <c r="B28" s="6"/>
      <c r="C28" s="83"/>
      <c r="D28" s="84"/>
      <c r="E28" s="84"/>
      <c r="F28" s="84"/>
      <c r="G28"/>
    </row>
    <row r="29" spans="1:7" ht="14.25" customHeight="1">
      <c r="A29" s="6"/>
      <c r="B29" s="6"/>
      <c r="C29" s="83"/>
      <c r="D29" s="84"/>
      <c r="E29" s="84"/>
      <c r="F29" s="84"/>
      <c r="G29"/>
    </row>
    <row r="30" spans="1:7" ht="14.25" customHeight="1">
      <c r="A30" s="5" t="s">
        <v>20</v>
      </c>
      <c r="B30" s="6"/>
      <c r="C30" s="83"/>
      <c r="D30" s="84"/>
      <c r="E30" s="84"/>
      <c r="F30" s="84"/>
      <c r="G30"/>
    </row>
    <row r="31" spans="1:7" ht="14.25" customHeight="1">
      <c r="A31" s="7" t="s">
        <v>21</v>
      </c>
      <c r="B31" s="7"/>
      <c r="C31" s="83"/>
      <c r="D31" s="84"/>
      <c r="E31" s="86" t="s">
        <v>22</v>
      </c>
      <c r="F31" s="84"/>
      <c r="G31"/>
    </row>
  </sheetData>
  <sheetProtection selectLockedCells="1" selectUnlockedCells="1"/>
  <mergeCells count="22">
    <mergeCell ref="B1:F1"/>
    <mergeCell ref="A2:C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6:F16"/>
    <mergeCell ref="B17:D17"/>
    <mergeCell ref="E17:E19"/>
    <mergeCell ref="F17:F19"/>
    <mergeCell ref="B18:D18"/>
    <mergeCell ref="B19:D19"/>
    <mergeCell ref="A20:F20"/>
    <mergeCell ref="B21:F21"/>
    <mergeCell ref="A25:B25"/>
    <mergeCell ref="A31:B31"/>
  </mergeCells>
  <printOptions/>
  <pageMargins left="0.59375" right="0.35555555555555557" top="0.3541666666666667" bottom="0.40069444444444446" header="0.5118055555555555" footer="0.5118055555555555"/>
  <pageSetup horizontalDpi="300" verticalDpi="300" orientation="portrait" pageOrder="overThenDown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27"/>
  <sheetViews>
    <sheetView zoomScale="90" zoomScaleNormal="90" workbookViewId="0" topLeftCell="A10">
      <selection activeCell="D25" sqref="D25"/>
    </sheetView>
  </sheetViews>
  <sheetFormatPr defaultColWidth="8.796875" defaultRowHeight="14.25"/>
  <cols>
    <col min="1" max="1" width="27.296875" style="26" customWidth="1"/>
    <col min="2" max="2" width="14.19921875" style="26" customWidth="1"/>
    <col min="3" max="3" width="7.296875" style="87" customWidth="1"/>
    <col min="4" max="4" width="11.19921875" style="88" customWidth="1"/>
    <col min="5" max="5" width="11.5" style="88" customWidth="1"/>
    <col min="6" max="6" width="7.19921875" style="88" customWidth="1"/>
    <col min="7" max="7" width="8.19921875" style="89" customWidth="1"/>
    <col min="8" max="8" width="7.19921875" style="89" customWidth="1"/>
    <col min="9" max="9" width="9.3984375" style="88" customWidth="1"/>
    <col min="10" max="10" width="9.69921875" style="88" customWidth="1"/>
    <col min="11" max="11" width="7.69921875" style="88" customWidth="1"/>
    <col min="12" max="12" width="8.19921875" style="88" customWidth="1"/>
    <col min="13" max="13" width="13.19921875" style="88" customWidth="1"/>
    <col min="14" max="62" width="10.19921875" style="88" customWidth="1"/>
    <col min="63" max="64" width="10.19921875" style="90" customWidth="1"/>
    <col min="65" max="16384" width="10.19921875" style="0" customWidth="1"/>
  </cols>
  <sheetData>
    <row r="1" spans="1:12" ht="15.75" customHeight="1">
      <c r="A1" s="91" t="s">
        <v>110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15.75">
      <c r="A2" s="26">
        <f>Обложка!D8</f>
        <v>0</v>
      </c>
    </row>
    <row r="3" spans="1:62" s="95" customFormat="1" ht="58.5">
      <c r="A3" s="92" t="s">
        <v>111</v>
      </c>
      <c r="B3" s="92" t="s">
        <v>112</v>
      </c>
      <c r="C3" s="92" t="s">
        <v>113</v>
      </c>
      <c r="D3" s="92" t="s">
        <v>114</v>
      </c>
      <c r="E3" s="92" t="s">
        <v>115</v>
      </c>
      <c r="F3" s="93" t="s">
        <v>116</v>
      </c>
      <c r="G3" s="92" t="s">
        <v>117</v>
      </c>
      <c r="H3" s="92" t="s">
        <v>118</v>
      </c>
      <c r="I3" s="92" t="s">
        <v>119</v>
      </c>
      <c r="J3" s="92" t="s">
        <v>120</v>
      </c>
      <c r="K3" s="92" t="s">
        <v>121</v>
      </c>
      <c r="L3" s="92" t="s">
        <v>122</v>
      </c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</row>
    <row r="4" spans="1:12" ht="39" customHeight="1">
      <c r="A4" s="96" t="s">
        <v>123</v>
      </c>
      <c r="B4" s="97" t="s">
        <v>124</v>
      </c>
      <c r="C4" s="58" t="s">
        <v>125</v>
      </c>
      <c r="D4" s="98" t="s">
        <v>126</v>
      </c>
      <c r="E4" s="58" t="s">
        <v>127</v>
      </c>
      <c r="F4" s="99">
        <v>12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0">
        <v>0</v>
      </c>
    </row>
    <row r="5" spans="1:12" ht="33" customHeight="1">
      <c r="A5" s="96" t="s">
        <v>128</v>
      </c>
      <c r="B5" s="97" t="s">
        <v>124</v>
      </c>
      <c r="C5" s="58" t="s">
        <v>125</v>
      </c>
      <c r="D5" s="98" t="s">
        <v>129</v>
      </c>
      <c r="E5" s="58" t="s">
        <v>127</v>
      </c>
      <c r="F5" s="99">
        <v>22</v>
      </c>
      <c r="G5" s="101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</row>
    <row r="6" spans="1:64" s="84" customFormat="1" ht="33" customHeight="1">
      <c r="A6" s="102" t="s">
        <v>130</v>
      </c>
      <c r="B6" s="97" t="s">
        <v>124</v>
      </c>
      <c r="C6" s="103" t="s">
        <v>125</v>
      </c>
      <c r="D6" s="104" t="s">
        <v>131</v>
      </c>
      <c r="E6" s="103" t="s">
        <v>127</v>
      </c>
      <c r="F6" s="99">
        <v>26</v>
      </c>
      <c r="G6" s="101">
        <v>0</v>
      </c>
      <c r="H6" s="101">
        <v>0</v>
      </c>
      <c r="I6" s="101">
        <v>0</v>
      </c>
      <c r="J6" s="101">
        <v>3</v>
      </c>
      <c r="K6" s="101">
        <v>0</v>
      </c>
      <c r="L6" s="101">
        <v>0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6"/>
      <c r="BL6" s="106"/>
    </row>
    <row r="7" spans="1:64" s="84" customFormat="1" ht="33" customHeight="1">
      <c r="A7" s="102" t="s">
        <v>132</v>
      </c>
      <c r="B7" s="97" t="s">
        <v>124</v>
      </c>
      <c r="C7" s="103" t="s">
        <v>125</v>
      </c>
      <c r="D7" s="104" t="s">
        <v>129</v>
      </c>
      <c r="E7" s="103" t="s">
        <v>127</v>
      </c>
      <c r="F7" s="99">
        <v>22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6"/>
      <c r="BL7" s="106"/>
    </row>
    <row r="8" spans="1:12" ht="33" customHeight="1">
      <c r="A8" s="96" t="s">
        <v>123</v>
      </c>
      <c r="B8" s="97" t="s">
        <v>124</v>
      </c>
      <c r="C8" s="58" t="s">
        <v>133</v>
      </c>
      <c r="D8" s="98" t="s">
        <v>134</v>
      </c>
      <c r="E8" s="58" t="s">
        <v>127</v>
      </c>
      <c r="F8" s="99">
        <v>5</v>
      </c>
      <c r="G8" s="104">
        <v>0</v>
      </c>
      <c r="H8" s="100">
        <v>0</v>
      </c>
      <c r="I8" s="100">
        <v>0</v>
      </c>
      <c r="J8" s="100">
        <v>0</v>
      </c>
      <c r="K8" s="100">
        <v>0</v>
      </c>
      <c r="L8" s="100" t="s">
        <v>135</v>
      </c>
    </row>
    <row r="9" spans="1:12" ht="33" customHeight="1">
      <c r="A9" s="96" t="s">
        <v>128</v>
      </c>
      <c r="B9" s="97" t="s">
        <v>124</v>
      </c>
      <c r="C9" s="58" t="s">
        <v>133</v>
      </c>
      <c r="D9" s="98" t="s">
        <v>136</v>
      </c>
      <c r="E9" s="58" t="s">
        <v>127</v>
      </c>
      <c r="F9" s="99">
        <v>8</v>
      </c>
      <c r="G9" s="104">
        <v>0</v>
      </c>
      <c r="H9" s="100">
        <v>0</v>
      </c>
      <c r="I9" s="100">
        <v>0</v>
      </c>
      <c r="J9" s="100">
        <v>0</v>
      </c>
      <c r="K9" s="100">
        <v>0</v>
      </c>
      <c r="L9" s="100" t="s">
        <v>135</v>
      </c>
    </row>
    <row r="10" spans="1:12" ht="33" customHeight="1">
      <c r="A10" s="96" t="s">
        <v>130</v>
      </c>
      <c r="B10" s="97" t="s">
        <v>124</v>
      </c>
      <c r="C10" s="58" t="s">
        <v>133</v>
      </c>
      <c r="D10" s="98" t="s">
        <v>137</v>
      </c>
      <c r="E10" s="58" t="s">
        <v>127</v>
      </c>
      <c r="F10" s="99">
        <v>13</v>
      </c>
      <c r="G10" s="104">
        <v>0</v>
      </c>
      <c r="H10" s="100">
        <v>0</v>
      </c>
      <c r="I10" s="100">
        <v>0</v>
      </c>
      <c r="J10" s="100">
        <v>0</v>
      </c>
      <c r="K10" s="100">
        <v>0</v>
      </c>
      <c r="L10" s="100" t="s">
        <v>135</v>
      </c>
    </row>
    <row r="11" spans="1:12" ht="33" customHeight="1">
      <c r="A11" s="96" t="s">
        <v>132</v>
      </c>
      <c r="B11" s="97" t="s">
        <v>124</v>
      </c>
      <c r="C11" s="58" t="s">
        <v>133</v>
      </c>
      <c r="D11" s="98" t="s">
        <v>138</v>
      </c>
      <c r="E11" s="58" t="s">
        <v>127</v>
      </c>
      <c r="F11" s="99">
        <v>23</v>
      </c>
      <c r="G11" s="104">
        <v>0</v>
      </c>
      <c r="H11" s="100">
        <v>0</v>
      </c>
      <c r="I11" s="100">
        <v>0</v>
      </c>
      <c r="J11" s="100">
        <v>0</v>
      </c>
      <c r="K11" s="100">
        <v>0</v>
      </c>
      <c r="L11" s="100" t="s">
        <v>135</v>
      </c>
    </row>
    <row r="12" spans="1:12" ht="33" customHeight="1">
      <c r="A12" s="96" t="s">
        <v>139</v>
      </c>
      <c r="B12" s="38" t="s">
        <v>140</v>
      </c>
      <c r="C12" s="58" t="s">
        <v>125</v>
      </c>
      <c r="D12" s="107" t="s">
        <v>141</v>
      </c>
      <c r="E12" s="58" t="s">
        <v>142</v>
      </c>
      <c r="F12" s="99">
        <v>58</v>
      </c>
      <c r="G12" s="104" t="s">
        <v>143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</row>
    <row r="13" spans="1:12" ht="33" customHeight="1">
      <c r="A13" s="96" t="s">
        <v>144</v>
      </c>
      <c r="B13" s="97" t="s">
        <v>140</v>
      </c>
      <c r="C13" s="58" t="s">
        <v>125</v>
      </c>
      <c r="D13" s="98" t="s">
        <v>145</v>
      </c>
      <c r="E13" s="58" t="s">
        <v>142</v>
      </c>
      <c r="F13" s="99">
        <v>38</v>
      </c>
      <c r="G13" s="104" t="s">
        <v>146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</row>
    <row r="14" spans="1:64" s="84" customFormat="1" ht="48" customHeight="1">
      <c r="A14" s="102" t="s">
        <v>147</v>
      </c>
      <c r="B14" s="97" t="s">
        <v>140</v>
      </c>
      <c r="C14" s="103" t="s">
        <v>125</v>
      </c>
      <c r="D14" s="104" t="s">
        <v>148</v>
      </c>
      <c r="E14" s="103" t="s">
        <v>142</v>
      </c>
      <c r="F14" s="99">
        <v>91</v>
      </c>
      <c r="G14" s="104" t="s">
        <v>149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6"/>
      <c r="BL14" s="106"/>
    </row>
    <row r="15" spans="1:64" s="84" customFormat="1" ht="48" customHeight="1">
      <c r="A15" s="102" t="s">
        <v>150</v>
      </c>
      <c r="B15" s="97" t="s">
        <v>140</v>
      </c>
      <c r="C15" s="103" t="s">
        <v>125</v>
      </c>
      <c r="D15" s="104" t="s">
        <v>151</v>
      </c>
      <c r="E15" s="103" t="s">
        <v>142</v>
      </c>
      <c r="F15" s="99">
        <v>9</v>
      </c>
      <c r="G15" s="104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6"/>
      <c r="BL15" s="106"/>
    </row>
    <row r="16" spans="1:62" s="106" customFormat="1" ht="28.5" customHeight="1">
      <c r="A16" s="108" t="s">
        <v>152</v>
      </c>
      <c r="B16" s="97" t="s">
        <v>124</v>
      </c>
      <c r="C16" s="58" t="s">
        <v>125</v>
      </c>
      <c r="D16" s="109"/>
      <c r="E16" s="109"/>
      <c r="F16" s="110">
        <f>F4+F5+F6+F7</f>
        <v>82</v>
      </c>
      <c r="G16" s="111"/>
      <c r="H16" s="111"/>
      <c r="I16" s="112"/>
      <c r="J16" s="112"/>
      <c r="K16" s="112"/>
      <c r="L16" s="112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</row>
    <row r="17" spans="1:62" s="106" customFormat="1" ht="25.5">
      <c r="A17" s="108" t="s">
        <v>153</v>
      </c>
      <c r="B17" s="38" t="s">
        <v>140</v>
      </c>
      <c r="C17" s="58" t="s">
        <v>125</v>
      </c>
      <c r="D17" s="109"/>
      <c r="E17" s="109"/>
      <c r="F17" s="110">
        <v>196</v>
      </c>
      <c r="G17" s="111"/>
      <c r="H17" s="111"/>
      <c r="I17" s="112"/>
      <c r="J17" s="112"/>
      <c r="K17" s="112"/>
      <c r="L17" s="112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</row>
    <row r="18" spans="1:62" s="106" customFormat="1" ht="30" customHeight="1">
      <c r="A18" s="108" t="s">
        <v>152</v>
      </c>
      <c r="B18" s="97" t="s">
        <v>124</v>
      </c>
      <c r="C18" s="58" t="s">
        <v>154</v>
      </c>
      <c r="D18" s="109"/>
      <c r="E18" s="109"/>
      <c r="F18" s="110">
        <f>F8+F9+F10+F11</f>
        <v>49</v>
      </c>
      <c r="G18" s="111"/>
      <c r="H18" s="111"/>
      <c r="I18" s="112"/>
      <c r="J18" s="112"/>
      <c r="K18" s="112"/>
      <c r="L18" s="112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</row>
    <row r="19" spans="1:62" s="106" customFormat="1" ht="23.25" customHeight="1">
      <c r="A19" s="113" t="s">
        <v>155</v>
      </c>
      <c r="B19" s="114"/>
      <c r="C19" s="114"/>
      <c r="D19" s="114"/>
      <c r="E19" s="114"/>
      <c r="F19" s="114"/>
      <c r="G19" s="115">
        <v>12</v>
      </c>
      <c r="H19" s="111"/>
      <c r="I19" s="112"/>
      <c r="J19" s="112"/>
      <c r="K19" s="112"/>
      <c r="L19" s="112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</row>
    <row r="20" spans="1:62" s="106" customFormat="1" ht="24">
      <c r="A20" s="113" t="s">
        <v>156</v>
      </c>
      <c r="B20" s="116"/>
      <c r="C20" s="116"/>
      <c r="D20" s="116"/>
      <c r="E20" s="116"/>
      <c r="F20" s="116"/>
      <c r="G20" s="116"/>
      <c r="H20" s="115">
        <v>0</v>
      </c>
      <c r="I20" s="112"/>
      <c r="J20" s="112"/>
      <c r="K20" s="112"/>
      <c r="L20" s="112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</row>
    <row r="21" spans="1:62" s="106" customFormat="1" ht="25.5">
      <c r="A21" s="117" t="s">
        <v>157</v>
      </c>
      <c r="B21" s="114"/>
      <c r="C21" s="114"/>
      <c r="D21" s="114"/>
      <c r="E21" s="114"/>
      <c r="F21" s="114"/>
      <c r="G21" s="114"/>
      <c r="H21" s="115"/>
      <c r="I21" s="118">
        <v>0</v>
      </c>
      <c r="J21" s="112"/>
      <c r="K21" s="112"/>
      <c r="L21" s="112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</row>
    <row r="22" spans="1:62" s="106" customFormat="1" ht="25.5">
      <c r="A22" s="113" t="s">
        <v>158</v>
      </c>
      <c r="B22" s="119"/>
      <c r="C22" s="119"/>
      <c r="D22" s="119"/>
      <c r="E22" s="119"/>
      <c r="F22" s="119"/>
      <c r="G22" s="119"/>
      <c r="H22" s="119"/>
      <c r="I22" s="119"/>
      <c r="J22" s="118">
        <f>SUM(J4:J21)</f>
        <v>3</v>
      </c>
      <c r="K22" s="112"/>
      <c r="L22" s="112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</row>
    <row r="23" spans="1:62" s="106" customFormat="1" ht="25.5">
      <c r="A23" s="113" t="s">
        <v>159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8">
        <f>SUM(K4:K22)</f>
        <v>0</v>
      </c>
      <c r="L23" s="112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</row>
    <row r="24" spans="1:62" s="106" customFormat="1" ht="17.25" customHeight="1">
      <c r="A24" s="117" t="s">
        <v>160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8">
        <v>4</v>
      </c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</row>
    <row r="25" spans="1:62" s="106" customFormat="1" ht="14.25">
      <c r="A25" s="12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2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</row>
    <row r="26" spans="1:64" ht="14.25" customHeight="1">
      <c r="A26" s="5" t="s">
        <v>17</v>
      </c>
      <c r="B26" s="6"/>
      <c r="C26" s="12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5.75" customHeight="1">
      <c r="A27" s="7" t="s">
        <v>18</v>
      </c>
      <c r="B27" s="7"/>
      <c r="C27" s="7"/>
      <c r="D27"/>
      <c r="E27" s="2" t="s">
        <v>19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ht="14.25" customHeight="1"/>
    <row r="29" ht="14.25" customHeight="1"/>
    <row r="30" ht="14.25" customHeight="1"/>
  </sheetData>
  <sheetProtection selectLockedCells="1" selectUnlockedCells="1"/>
  <autoFilter ref="A3:L24"/>
  <mergeCells count="11">
    <mergeCell ref="A1:L1"/>
    <mergeCell ref="D16:E16"/>
    <mergeCell ref="D17:E17"/>
    <mergeCell ref="D18:E18"/>
    <mergeCell ref="B19:F19"/>
    <mergeCell ref="B20:G20"/>
    <mergeCell ref="B21:G21"/>
    <mergeCell ref="B22:I22"/>
    <mergeCell ref="B23:J23"/>
    <mergeCell ref="B24:K24"/>
    <mergeCell ref="A27:C27"/>
  </mergeCells>
  <printOptions/>
  <pageMargins left="0.6180555555555556" right="0.4979166666666667" top="0.21805555555555556" bottom="0.18819444444444444" header="0.5118055555555555" footer="0.511805555555555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zoomScale="90" zoomScaleNormal="90" workbookViewId="0" topLeftCell="A52">
      <selection activeCell="I61" sqref="I61"/>
    </sheetView>
  </sheetViews>
  <sheetFormatPr defaultColWidth="8.796875" defaultRowHeight="12" customHeight="1"/>
  <cols>
    <col min="1" max="1" width="13.19921875" style="122" customWidth="1"/>
    <col min="2" max="2" width="9.796875" style="123" customWidth="1"/>
    <col min="3" max="3" width="7.69921875" style="122" customWidth="1"/>
    <col min="4" max="4" width="7.19921875" style="122" customWidth="1"/>
    <col min="5" max="5" width="8.69921875" style="122" customWidth="1"/>
    <col min="6" max="6" width="5.796875" style="122" customWidth="1"/>
    <col min="7" max="7" width="5.19921875" style="124" customWidth="1"/>
    <col min="8" max="8" width="17.19921875" style="124" customWidth="1"/>
    <col min="9" max="9" width="19.19921875" style="125" customWidth="1"/>
    <col min="10" max="10" width="26.69921875" style="126" customWidth="1"/>
    <col min="11" max="16384" width="10.19921875" style="122" customWidth="1"/>
  </cols>
  <sheetData>
    <row r="1" spans="1:10" s="128" customFormat="1" ht="13.5" customHeight="1">
      <c r="A1" s="127" t="s">
        <v>161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9" s="128" customFormat="1" ht="13.5" customHeight="1">
      <c r="A2" s="129" t="s">
        <v>162</v>
      </c>
      <c r="B2" s="129" t="s">
        <v>163</v>
      </c>
      <c r="C2" s="123"/>
      <c r="I2" s="130"/>
    </row>
    <row r="3" spans="1:10" s="128" customFormat="1" ht="13.5" customHeight="1">
      <c r="A3" s="131" t="s">
        <v>111</v>
      </c>
      <c r="B3" s="132" t="s">
        <v>114</v>
      </c>
      <c r="C3" s="132" t="s">
        <v>164</v>
      </c>
      <c r="D3" s="133" t="s">
        <v>165</v>
      </c>
      <c r="E3" s="133" t="s">
        <v>77</v>
      </c>
      <c r="F3" s="133"/>
      <c r="G3" s="133"/>
      <c r="H3" s="133"/>
      <c r="I3" s="133"/>
      <c r="J3" s="133"/>
    </row>
    <row r="4" spans="1:10" s="128" customFormat="1" ht="13.5" customHeight="1">
      <c r="A4" s="131"/>
      <c r="B4" s="131"/>
      <c r="C4" s="131"/>
      <c r="D4" s="133"/>
      <c r="E4" s="132" t="s">
        <v>166</v>
      </c>
      <c r="F4" s="133" t="s">
        <v>167</v>
      </c>
      <c r="G4" s="133"/>
      <c r="H4" s="131" t="s">
        <v>168</v>
      </c>
      <c r="I4" s="134" t="s">
        <v>169</v>
      </c>
      <c r="J4" s="132" t="s">
        <v>170</v>
      </c>
    </row>
    <row r="5" spans="1:10" s="128" customFormat="1" ht="36" customHeight="1">
      <c r="A5" s="131"/>
      <c r="B5" s="131"/>
      <c r="C5" s="131"/>
      <c r="D5" s="131"/>
      <c r="E5" s="131"/>
      <c r="F5" s="132" t="s">
        <v>171</v>
      </c>
      <c r="G5" s="132" t="s">
        <v>172</v>
      </c>
      <c r="H5" s="131"/>
      <c r="I5" s="134"/>
      <c r="J5" s="132"/>
    </row>
    <row r="6" spans="1:10" s="128" customFormat="1" ht="12" customHeight="1">
      <c r="A6" s="131"/>
      <c r="B6" s="131"/>
      <c r="C6" s="131"/>
      <c r="D6" s="131"/>
      <c r="E6" s="131"/>
      <c r="F6" s="132"/>
      <c r="G6" s="132"/>
      <c r="H6" s="131"/>
      <c r="I6" s="134"/>
      <c r="J6" s="132"/>
    </row>
    <row r="7" spans="1:10" s="128" customFormat="1" ht="24" customHeight="1">
      <c r="A7" s="131" t="s">
        <v>173</v>
      </c>
      <c r="B7" s="131">
        <v>1.2</v>
      </c>
      <c r="C7" s="131" t="s">
        <v>127</v>
      </c>
      <c r="D7" s="131" t="s">
        <v>174</v>
      </c>
      <c r="E7" s="131">
        <v>0</v>
      </c>
      <c r="F7" s="132" t="s">
        <v>175</v>
      </c>
      <c r="G7" s="135">
        <v>2</v>
      </c>
      <c r="H7" s="132">
        <v>0</v>
      </c>
      <c r="I7" s="136" t="s">
        <v>11</v>
      </c>
      <c r="J7" s="131" t="s">
        <v>176</v>
      </c>
    </row>
    <row r="8" spans="1:10" s="128" customFormat="1" ht="24" customHeight="1">
      <c r="A8" s="131" t="s">
        <v>177</v>
      </c>
      <c r="B8" s="131" t="s">
        <v>178</v>
      </c>
      <c r="C8" s="131" t="s">
        <v>127</v>
      </c>
      <c r="D8" s="131">
        <f>'контрол лист'!D7</f>
        <v>0</v>
      </c>
      <c r="E8" s="131">
        <v>0</v>
      </c>
      <c r="F8" s="132" t="s">
        <v>175</v>
      </c>
      <c r="G8" s="137">
        <v>6</v>
      </c>
      <c r="H8" s="132">
        <v>0</v>
      </c>
      <c r="I8" s="136" t="s">
        <v>11</v>
      </c>
      <c r="J8" s="131">
        <f>'контрол лист'!J7</f>
        <v>0</v>
      </c>
    </row>
    <row r="9" spans="1:10" s="128" customFormat="1" ht="24" customHeight="1">
      <c r="A9" s="131" t="s">
        <v>179</v>
      </c>
      <c r="B9" s="131" t="s">
        <v>180</v>
      </c>
      <c r="C9" s="131" t="s">
        <v>127</v>
      </c>
      <c r="D9" s="131">
        <f>'контрол лист'!D8</f>
        <v>0</v>
      </c>
      <c r="E9" s="131">
        <v>0</v>
      </c>
      <c r="F9" s="132" t="s">
        <v>175</v>
      </c>
      <c r="G9" s="137">
        <v>4</v>
      </c>
      <c r="H9" s="132">
        <v>0</v>
      </c>
      <c r="I9" s="136" t="s">
        <v>11</v>
      </c>
      <c r="J9" s="131">
        <f>'контрол лист'!J8</f>
        <v>0</v>
      </c>
    </row>
    <row r="10" spans="1:10" s="128" customFormat="1" ht="12" customHeight="1">
      <c r="A10" s="131" t="s">
        <v>181</v>
      </c>
      <c r="B10" s="131" t="s">
        <v>182</v>
      </c>
      <c r="C10" s="131" t="s">
        <v>127</v>
      </c>
      <c r="D10" s="131">
        <f>'контрол лист'!D9</f>
        <v>0</v>
      </c>
      <c r="E10" s="131">
        <v>0</v>
      </c>
      <c r="F10" s="132" t="s">
        <v>175</v>
      </c>
      <c r="G10" s="137">
        <v>3</v>
      </c>
      <c r="H10" s="132">
        <v>0</v>
      </c>
      <c r="I10" s="136" t="s">
        <v>11</v>
      </c>
      <c r="J10" s="131">
        <f>'контрол лист'!J9</f>
        <v>0</v>
      </c>
    </row>
    <row r="11" spans="1:10" s="128" customFormat="1" ht="36" customHeight="1">
      <c r="A11" s="131" t="s">
        <v>183</v>
      </c>
      <c r="B11" s="131">
        <v>18.19</v>
      </c>
      <c r="C11" s="131" t="s">
        <v>127</v>
      </c>
      <c r="D11" s="131">
        <f>'контрол лист'!D10</f>
        <v>0</v>
      </c>
      <c r="E11" s="131">
        <v>0</v>
      </c>
      <c r="F11" s="132" t="s">
        <v>175</v>
      </c>
      <c r="G11" s="137">
        <v>2</v>
      </c>
      <c r="H11" s="132">
        <v>0</v>
      </c>
      <c r="I11" s="136" t="s">
        <v>11</v>
      </c>
      <c r="J11" s="131">
        <f>'контрол лист'!J10</f>
        <v>0</v>
      </c>
    </row>
    <row r="12" spans="1:10" s="128" customFormat="1" ht="24" customHeight="1">
      <c r="A12" s="131" t="s">
        <v>184</v>
      </c>
      <c r="B12" s="131">
        <v>108</v>
      </c>
      <c r="C12" s="131" t="s">
        <v>127</v>
      </c>
      <c r="D12" s="131">
        <f>'контрол лист'!D11</f>
        <v>0</v>
      </c>
      <c r="E12" s="131">
        <v>0</v>
      </c>
      <c r="F12" s="132" t="s">
        <v>175</v>
      </c>
      <c r="G12" s="137">
        <v>1</v>
      </c>
      <c r="H12" s="132">
        <v>0</v>
      </c>
      <c r="I12" s="136" t="s">
        <v>11</v>
      </c>
      <c r="J12" s="131">
        <f>'контрол лист'!J11</f>
        <v>0</v>
      </c>
    </row>
    <row r="13" spans="1:10" s="128" customFormat="1" ht="24" customHeight="1">
      <c r="A13" s="131" t="s">
        <v>185</v>
      </c>
      <c r="B13" s="131">
        <v>22.21</v>
      </c>
      <c r="C13" s="131" t="s">
        <v>127</v>
      </c>
      <c r="D13" s="131">
        <f>'контрол лист'!D12</f>
        <v>0</v>
      </c>
      <c r="E13" s="131">
        <v>0</v>
      </c>
      <c r="F13" s="132" t="s">
        <v>175</v>
      </c>
      <c r="G13" s="137">
        <v>2</v>
      </c>
      <c r="H13" s="132">
        <v>0</v>
      </c>
      <c r="I13" s="136" t="s">
        <v>11</v>
      </c>
      <c r="J13" s="131">
        <f>'контрол лист'!J12</f>
        <v>0</v>
      </c>
    </row>
    <row r="14" spans="1:10" s="128" customFormat="1" ht="24" customHeight="1">
      <c r="A14" s="131" t="s">
        <v>186</v>
      </c>
      <c r="B14" s="131">
        <v>23.24</v>
      </c>
      <c r="C14" s="131" t="s">
        <v>127</v>
      </c>
      <c r="D14" s="131">
        <f>'контрол лист'!D13</f>
        <v>0</v>
      </c>
      <c r="E14" s="131">
        <v>0</v>
      </c>
      <c r="F14" s="132" t="s">
        <v>175</v>
      </c>
      <c r="G14" s="137">
        <v>2</v>
      </c>
      <c r="H14" s="132">
        <v>0</v>
      </c>
      <c r="I14" s="136" t="s">
        <v>11</v>
      </c>
      <c r="J14" s="131">
        <f>'контрол лист'!J13</f>
        <v>0</v>
      </c>
    </row>
    <row r="15" spans="1:10" s="128" customFormat="1" ht="24" customHeight="1">
      <c r="A15" s="131" t="s">
        <v>187</v>
      </c>
      <c r="B15" s="131">
        <v>25.26</v>
      </c>
      <c r="C15" s="131" t="s">
        <v>127</v>
      </c>
      <c r="D15" s="131">
        <f>'контрол лист'!D14</f>
        <v>0</v>
      </c>
      <c r="E15" s="131">
        <v>0</v>
      </c>
      <c r="F15" s="132" t="s">
        <v>175</v>
      </c>
      <c r="G15" s="137">
        <v>2</v>
      </c>
      <c r="H15" s="132">
        <v>0</v>
      </c>
      <c r="I15" s="136" t="s">
        <v>11</v>
      </c>
      <c r="J15" s="131">
        <f>'контрол лист'!J14</f>
        <v>0</v>
      </c>
    </row>
    <row r="16" spans="1:10" s="128" customFormat="1" ht="24" customHeight="1">
      <c r="A16" s="131" t="s">
        <v>188</v>
      </c>
      <c r="B16" s="131" t="s">
        <v>189</v>
      </c>
      <c r="C16" s="131" t="s">
        <v>127</v>
      </c>
      <c r="D16" s="131">
        <f>'контрол лист'!D15</f>
        <v>0</v>
      </c>
      <c r="E16" s="131">
        <v>0</v>
      </c>
      <c r="F16" s="132" t="s">
        <v>175</v>
      </c>
      <c r="G16" s="137">
        <v>4</v>
      </c>
      <c r="H16" s="132">
        <v>0</v>
      </c>
      <c r="I16" s="136" t="s">
        <v>11</v>
      </c>
      <c r="J16" s="131">
        <f>'контрол лист'!J15</f>
        <v>0</v>
      </c>
    </row>
    <row r="17" spans="1:10" s="128" customFormat="1" ht="48" customHeight="1">
      <c r="A17" s="131" t="s">
        <v>190</v>
      </c>
      <c r="B17" s="131" t="s">
        <v>191</v>
      </c>
      <c r="C17" s="131" t="s">
        <v>127</v>
      </c>
      <c r="D17" s="131">
        <f>'контрол лист'!D16</f>
        <v>0</v>
      </c>
      <c r="E17" s="131">
        <v>0</v>
      </c>
      <c r="F17" s="132" t="s">
        <v>175</v>
      </c>
      <c r="G17" s="137">
        <v>3</v>
      </c>
      <c r="H17" s="132">
        <v>0</v>
      </c>
      <c r="I17" s="136" t="s">
        <v>11</v>
      </c>
      <c r="J17" s="131">
        <f>'контрол лист'!J16</f>
        <v>0</v>
      </c>
    </row>
    <row r="18" spans="1:10" s="128" customFormat="1" ht="48" customHeight="1">
      <c r="A18" s="131" t="s">
        <v>192</v>
      </c>
      <c r="B18" s="131">
        <v>37</v>
      </c>
      <c r="C18" s="131" t="s">
        <v>127</v>
      </c>
      <c r="D18" s="131">
        <f>'контрол лист'!D17</f>
        <v>0</v>
      </c>
      <c r="E18" s="131">
        <v>0</v>
      </c>
      <c r="F18" s="132" t="s">
        <v>175</v>
      </c>
      <c r="G18" s="137">
        <v>1</v>
      </c>
      <c r="H18" s="132">
        <v>0</v>
      </c>
      <c r="I18" s="136" t="s">
        <v>11</v>
      </c>
      <c r="J18" s="131">
        <f>'контрол лист'!J17</f>
        <v>0</v>
      </c>
    </row>
    <row r="19" spans="1:10" s="128" customFormat="1" ht="36" customHeight="1">
      <c r="A19" s="131" t="s">
        <v>193</v>
      </c>
      <c r="B19" s="131" t="s">
        <v>194</v>
      </c>
      <c r="C19" s="131" t="s">
        <v>127</v>
      </c>
      <c r="D19" s="131">
        <f>'контрол лист'!D18</f>
        <v>0</v>
      </c>
      <c r="E19" s="131" t="s">
        <v>195</v>
      </c>
      <c r="F19" s="132" t="s">
        <v>196</v>
      </c>
      <c r="G19" s="137">
        <v>4</v>
      </c>
      <c r="H19" s="132">
        <v>1</v>
      </c>
      <c r="I19" s="136" t="s">
        <v>11</v>
      </c>
      <c r="J19" s="131">
        <f>'контрол лист'!J18</f>
        <v>0</v>
      </c>
    </row>
    <row r="20" spans="1:10" s="128" customFormat="1" ht="24" customHeight="1">
      <c r="A20" s="131" t="s">
        <v>197</v>
      </c>
      <c r="B20" s="131" t="s">
        <v>198</v>
      </c>
      <c r="C20" s="131" t="s">
        <v>127</v>
      </c>
      <c r="D20" s="131">
        <f>'контрол лист'!D19</f>
        <v>0</v>
      </c>
      <c r="E20" s="131">
        <v>0</v>
      </c>
      <c r="F20" s="132" t="s">
        <v>175</v>
      </c>
      <c r="G20" s="137">
        <v>6</v>
      </c>
      <c r="H20" s="132">
        <v>0</v>
      </c>
      <c r="I20" s="136" t="s">
        <v>11</v>
      </c>
      <c r="J20" s="131">
        <f>'контрол лист'!J19</f>
        <v>0</v>
      </c>
    </row>
    <row r="21" spans="1:10" s="128" customFormat="1" ht="36" customHeight="1">
      <c r="A21" s="131" t="s">
        <v>199</v>
      </c>
      <c r="B21" s="131" t="s">
        <v>200</v>
      </c>
      <c r="C21" s="131" t="s">
        <v>127</v>
      </c>
      <c r="D21" s="131">
        <f>'контрол лист'!D20</f>
        <v>0</v>
      </c>
      <c r="E21" s="131">
        <v>0</v>
      </c>
      <c r="F21" s="132" t="s">
        <v>201</v>
      </c>
      <c r="G21" s="137">
        <v>2</v>
      </c>
      <c r="H21" s="132">
        <v>0</v>
      </c>
      <c r="I21" s="136" t="s">
        <v>11</v>
      </c>
      <c r="J21" s="131">
        <f>'контрол лист'!J20</f>
        <v>0</v>
      </c>
    </row>
    <row r="22" spans="1:10" s="128" customFormat="1" ht="36" customHeight="1">
      <c r="A22" s="131" t="s">
        <v>202</v>
      </c>
      <c r="B22" s="131">
        <v>64.67</v>
      </c>
      <c r="C22" s="131" t="s">
        <v>127</v>
      </c>
      <c r="D22" s="131">
        <f>'контрол лист'!D21</f>
        <v>0</v>
      </c>
      <c r="E22" s="131">
        <v>0</v>
      </c>
      <c r="F22" s="132" t="s">
        <v>175</v>
      </c>
      <c r="G22" s="137">
        <v>2</v>
      </c>
      <c r="H22" s="132">
        <v>0</v>
      </c>
      <c r="I22" s="136" t="s">
        <v>11</v>
      </c>
      <c r="J22" s="131">
        <f>'контрол лист'!J21</f>
        <v>0</v>
      </c>
    </row>
    <row r="23" spans="1:10" s="128" customFormat="1" ht="36" customHeight="1">
      <c r="A23" s="131" t="s">
        <v>203</v>
      </c>
      <c r="B23" s="131">
        <v>65.66</v>
      </c>
      <c r="C23" s="131" t="s">
        <v>127</v>
      </c>
      <c r="D23" s="131">
        <f>'контрол лист'!D22</f>
        <v>0</v>
      </c>
      <c r="E23" s="131">
        <v>0</v>
      </c>
      <c r="F23" s="132" t="s">
        <v>175</v>
      </c>
      <c r="G23" s="137">
        <v>2</v>
      </c>
      <c r="H23" s="132">
        <v>0</v>
      </c>
      <c r="I23" s="136" t="s">
        <v>11</v>
      </c>
      <c r="J23" s="131">
        <f>'контрол лист'!J22</f>
        <v>0</v>
      </c>
    </row>
    <row r="24" spans="1:10" s="128" customFormat="1" ht="48" customHeight="1">
      <c r="A24" s="131" t="s">
        <v>204</v>
      </c>
      <c r="B24" s="131" t="s">
        <v>205</v>
      </c>
      <c r="C24" s="131" t="s">
        <v>127</v>
      </c>
      <c r="D24" s="131">
        <f>'контрол лист'!D23</f>
        <v>0</v>
      </c>
      <c r="E24" s="131">
        <v>0</v>
      </c>
      <c r="F24" s="132" t="s">
        <v>175</v>
      </c>
      <c r="G24" s="137">
        <v>3</v>
      </c>
      <c r="H24" s="132">
        <v>0</v>
      </c>
      <c r="I24" s="136" t="s">
        <v>11</v>
      </c>
      <c r="J24" s="131">
        <f>'контрол лист'!J23</f>
        <v>0</v>
      </c>
    </row>
    <row r="25" spans="1:10" s="128" customFormat="1" ht="24" customHeight="1">
      <c r="A25" s="131" t="s">
        <v>206</v>
      </c>
      <c r="B25" s="131">
        <v>27.28</v>
      </c>
      <c r="C25" s="131" t="s">
        <v>127</v>
      </c>
      <c r="D25" s="131">
        <f>'контрол лист'!D24</f>
        <v>0</v>
      </c>
      <c r="E25" s="131">
        <v>0</v>
      </c>
      <c r="F25" s="132" t="s">
        <v>175</v>
      </c>
      <c r="G25" s="137">
        <v>2</v>
      </c>
      <c r="H25" s="132">
        <v>0</v>
      </c>
      <c r="I25" s="136" t="s">
        <v>11</v>
      </c>
      <c r="J25" s="131">
        <f>'контрол лист'!J24</f>
        <v>0</v>
      </c>
    </row>
    <row r="26" spans="1:10" s="128" customFormat="1" ht="36" customHeight="1">
      <c r="A26" s="131" t="s">
        <v>207</v>
      </c>
      <c r="B26" s="131" t="s">
        <v>208</v>
      </c>
      <c r="C26" s="131" t="s">
        <v>127</v>
      </c>
      <c r="D26" s="131">
        <f>'контрол лист'!D25</f>
        <v>0</v>
      </c>
      <c r="E26" s="131">
        <v>0</v>
      </c>
      <c r="F26" s="132" t="s">
        <v>175</v>
      </c>
      <c r="G26" s="137">
        <v>4</v>
      </c>
      <c r="H26" s="132">
        <v>0</v>
      </c>
      <c r="I26" s="136" t="s">
        <v>11</v>
      </c>
      <c r="J26" s="131">
        <f>'контрол лист'!J25</f>
        <v>0</v>
      </c>
    </row>
    <row r="27" spans="1:10" s="128" customFormat="1" ht="24" customHeight="1">
      <c r="A27" s="131" t="s">
        <v>209</v>
      </c>
      <c r="B27" s="131" t="s">
        <v>210</v>
      </c>
      <c r="C27" s="131" t="s">
        <v>127</v>
      </c>
      <c r="D27" s="131">
        <f>'контрол лист'!D26</f>
        <v>0</v>
      </c>
      <c r="E27" s="131">
        <v>0</v>
      </c>
      <c r="F27" s="132" t="s">
        <v>175</v>
      </c>
      <c r="G27" s="137">
        <v>3</v>
      </c>
      <c r="H27" s="132">
        <v>0</v>
      </c>
      <c r="I27" s="136" t="s">
        <v>11</v>
      </c>
      <c r="J27" s="131">
        <f>'контрол лист'!J26</f>
        <v>0</v>
      </c>
    </row>
    <row r="28" spans="1:10" s="128" customFormat="1" ht="12" customHeight="1">
      <c r="A28" s="131" t="s">
        <v>211</v>
      </c>
      <c r="B28" s="131">
        <v>10.9</v>
      </c>
      <c r="C28" s="131" t="s">
        <v>127</v>
      </c>
      <c r="D28" s="131">
        <f>'контрол лист'!D27</f>
        <v>0</v>
      </c>
      <c r="E28" s="131">
        <v>0</v>
      </c>
      <c r="F28" s="132" t="s">
        <v>175</v>
      </c>
      <c r="G28" s="137">
        <v>2</v>
      </c>
      <c r="H28" s="132">
        <v>0</v>
      </c>
      <c r="I28" s="136" t="s">
        <v>11</v>
      </c>
      <c r="J28" s="131">
        <f>'контрол лист'!J27</f>
        <v>0</v>
      </c>
    </row>
    <row r="29" spans="1:10" s="128" customFormat="1" ht="24" customHeight="1">
      <c r="A29" s="131" t="s">
        <v>212</v>
      </c>
      <c r="B29" s="131">
        <v>114</v>
      </c>
      <c r="C29" s="131" t="s">
        <v>127</v>
      </c>
      <c r="D29" s="131">
        <f>'контрол лист'!D28</f>
        <v>0</v>
      </c>
      <c r="E29" s="131">
        <v>0</v>
      </c>
      <c r="F29" s="132" t="s">
        <v>175</v>
      </c>
      <c r="G29" s="137">
        <v>1</v>
      </c>
      <c r="H29" s="132">
        <v>0</v>
      </c>
      <c r="I29" s="136" t="s">
        <v>11</v>
      </c>
      <c r="J29" s="131">
        <f>'контрол лист'!J28</f>
        <v>0</v>
      </c>
    </row>
    <row r="30" spans="1:10" s="128" customFormat="1" ht="24" customHeight="1">
      <c r="A30" s="131" t="s">
        <v>213</v>
      </c>
      <c r="B30" s="131" t="s">
        <v>214</v>
      </c>
      <c r="C30" s="131" t="s">
        <v>127</v>
      </c>
      <c r="D30" s="131">
        <f>'контрол лист'!D29</f>
        <v>0</v>
      </c>
      <c r="E30" s="131">
        <v>0</v>
      </c>
      <c r="F30" s="132" t="s">
        <v>175</v>
      </c>
      <c r="G30" s="137">
        <v>4</v>
      </c>
      <c r="H30" s="132">
        <v>0</v>
      </c>
      <c r="I30" s="136" t="s">
        <v>11</v>
      </c>
      <c r="J30" s="131">
        <f>'контрол лист'!J29</f>
        <v>0</v>
      </c>
    </row>
    <row r="31" spans="1:10" s="128" customFormat="1" ht="24" customHeight="1">
      <c r="A31" s="131" t="s">
        <v>215</v>
      </c>
      <c r="B31" s="131">
        <v>112</v>
      </c>
      <c r="C31" s="131" t="s">
        <v>127</v>
      </c>
      <c r="D31" s="131">
        <f>'контрол лист'!D30</f>
        <v>0</v>
      </c>
      <c r="E31" s="131">
        <v>0</v>
      </c>
      <c r="F31" s="132" t="s">
        <v>175</v>
      </c>
      <c r="G31" s="137">
        <v>1</v>
      </c>
      <c r="H31" s="132">
        <v>0</v>
      </c>
      <c r="I31" s="136" t="s">
        <v>11</v>
      </c>
      <c r="J31" s="131">
        <f>'контрол лист'!J30</f>
        <v>0</v>
      </c>
    </row>
    <row r="32" spans="1:10" s="128" customFormat="1" ht="24" customHeight="1">
      <c r="A32" s="131" t="s">
        <v>216</v>
      </c>
      <c r="B32" s="131" t="s">
        <v>217</v>
      </c>
      <c r="C32" s="131" t="s">
        <v>127</v>
      </c>
      <c r="D32" s="131">
        <f>'контрол лист'!D31</f>
        <v>0</v>
      </c>
      <c r="E32" s="131">
        <v>0</v>
      </c>
      <c r="F32" s="132" t="s">
        <v>175</v>
      </c>
      <c r="G32" s="137">
        <v>0</v>
      </c>
      <c r="H32" s="132">
        <v>0</v>
      </c>
      <c r="I32" s="136" t="s">
        <v>11</v>
      </c>
      <c r="J32" s="131">
        <f>'контрол лист'!J31</f>
        <v>0</v>
      </c>
    </row>
    <row r="33" spans="1:10" s="128" customFormat="1" ht="36" customHeight="1">
      <c r="A33" s="131" t="s">
        <v>207</v>
      </c>
      <c r="B33" s="131" t="s">
        <v>218</v>
      </c>
      <c r="C33" s="131" t="s">
        <v>127</v>
      </c>
      <c r="D33" s="131">
        <f>'контрол лист'!D32</f>
        <v>0</v>
      </c>
      <c r="E33" s="131">
        <v>0</v>
      </c>
      <c r="F33" s="132" t="s">
        <v>175</v>
      </c>
      <c r="G33" s="137">
        <v>3</v>
      </c>
      <c r="H33" s="132">
        <v>0</v>
      </c>
      <c r="I33" s="136" t="s">
        <v>11</v>
      </c>
      <c r="J33" s="131">
        <f>'контрол лист'!J32</f>
        <v>0</v>
      </c>
    </row>
    <row r="34" spans="1:10" s="128" customFormat="1" ht="24" customHeight="1">
      <c r="A34" s="131" t="s">
        <v>206</v>
      </c>
      <c r="B34" s="131">
        <v>51.52</v>
      </c>
      <c r="C34" s="131" t="s">
        <v>127</v>
      </c>
      <c r="D34" s="131">
        <f>'контрол лист'!D33</f>
        <v>0</v>
      </c>
      <c r="E34" s="131">
        <v>0</v>
      </c>
      <c r="F34" s="132" t="s">
        <v>175</v>
      </c>
      <c r="G34" s="137">
        <v>2</v>
      </c>
      <c r="H34" s="132">
        <v>0</v>
      </c>
      <c r="I34" s="136" t="s">
        <v>11</v>
      </c>
      <c r="J34" s="131">
        <f>'контрол лист'!J33</f>
        <v>0</v>
      </c>
    </row>
    <row r="35" spans="1:10" s="128" customFormat="1" ht="36" customHeight="1">
      <c r="A35" s="131" t="s">
        <v>219</v>
      </c>
      <c r="B35" s="131" t="s">
        <v>220</v>
      </c>
      <c r="C35" s="131" t="s">
        <v>127</v>
      </c>
      <c r="D35" s="131">
        <f>'контрол лист'!D34</f>
        <v>0</v>
      </c>
      <c r="E35" s="131">
        <v>0</v>
      </c>
      <c r="F35" s="132" t="s">
        <v>175</v>
      </c>
      <c r="G35" s="137">
        <v>5</v>
      </c>
      <c r="H35" s="132">
        <v>0</v>
      </c>
      <c r="I35" s="136" t="s">
        <v>11</v>
      </c>
      <c r="J35" s="131">
        <f>'контрол лист'!J34</f>
        <v>0</v>
      </c>
    </row>
    <row r="36" spans="1:10" s="128" customFormat="1" ht="24" customHeight="1">
      <c r="A36" s="131" t="s">
        <v>221</v>
      </c>
      <c r="B36" s="131" t="s">
        <v>222</v>
      </c>
      <c r="C36" s="131" t="s">
        <v>127</v>
      </c>
      <c r="D36" s="131">
        <f>'контрол лист'!D35</f>
        <v>0</v>
      </c>
      <c r="E36" s="131">
        <v>0</v>
      </c>
      <c r="F36" s="132" t="s">
        <v>175</v>
      </c>
      <c r="G36" s="137">
        <v>3</v>
      </c>
      <c r="H36" s="132">
        <v>0</v>
      </c>
      <c r="I36" s="136" t="s">
        <v>11</v>
      </c>
      <c r="J36" s="131">
        <f>'контрол лист'!J35</f>
        <v>0</v>
      </c>
    </row>
    <row r="37" spans="1:10" s="128" customFormat="1" ht="24" customHeight="1">
      <c r="A37" s="131" t="s">
        <v>223</v>
      </c>
      <c r="B37" s="131" t="s">
        <v>224</v>
      </c>
      <c r="C37" s="131" t="s">
        <v>127</v>
      </c>
      <c r="D37" s="131">
        <f>'контрол лист'!D36</f>
        <v>0</v>
      </c>
      <c r="E37" s="131">
        <v>0</v>
      </c>
      <c r="F37" s="132" t="s">
        <v>175</v>
      </c>
      <c r="G37" s="137">
        <v>4</v>
      </c>
      <c r="H37" s="132">
        <v>0</v>
      </c>
      <c r="I37" s="136" t="s">
        <v>11</v>
      </c>
      <c r="J37" s="131">
        <f>'контрол лист'!J36</f>
        <v>0</v>
      </c>
    </row>
    <row r="38" spans="1:10" s="128" customFormat="1" ht="24" customHeight="1">
      <c r="A38" s="131" t="s">
        <v>225</v>
      </c>
      <c r="B38" s="131" t="s">
        <v>226</v>
      </c>
      <c r="C38" s="131" t="s">
        <v>127</v>
      </c>
      <c r="D38" s="131">
        <f>'контрол лист'!D37</f>
        <v>0</v>
      </c>
      <c r="E38" s="131">
        <v>0</v>
      </c>
      <c r="F38" s="132" t="s">
        <v>175</v>
      </c>
      <c r="G38" s="137">
        <v>3</v>
      </c>
      <c r="H38" s="132">
        <v>0</v>
      </c>
      <c r="I38" s="136" t="s">
        <v>11</v>
      </c>
      <c r="J38" s="131">
        <f>'контрол лист'!J37</f>
        <v>0</v>
      </c>
    </row>
    <row r="39" spans="1:10" s="128" customFormat="1" ht="36" customHeight="1">
      <c r="A39" s="131" t="s">
        <v>227</v>
      </c>
      <c r="B39" s="131">
        <v>69</v>
      </c>
      <c r="C39" s="131" t="s">
        <v>127</v>
      </c>
      <c r="D39" s="131">
        <f>'контрол лист'!D38</f>
        <v>0</v>
      </c>
      <c r="E39" s="131">
        <v>0</v>
      </c>
      <c r="F39" s="132" t="s">
        <v>175</v>
      </c>
      <c r="G39" s="137">
        <v>1</v>
      </c>
      <c r="H39" s="132">
        <v>0</v>
      </c>
      <c r="I39" s="136" t="s">
        <v>11</v>
      </c>
      <c r="J39" s="131">
        <f>'контрол лист'!J38</f>
        <v>0</v>
      </c>
    </row>
    <row r="40" spans="1:10" s="128" customFormat="1" ht="12" customHeight="1">
      <c r="A40" s="131" t="s">
        <v>228</v>
      </c>
      <c r="B40" s="131">
        <v>80</v>
      </c>
      <c r="C40" s="131" t="s">
        <v>127</v>
      </c>
      <c r="D40" s="131">
        <f>'контрол лист'!D39</f>
        <v>0</v>
      </c>
      <c r="E40" s="131">
        <v>0</v>
      </c>
      <c r="F40" s="132" t="s">
        <v>175</v>
      </c>
      <c r="G40" s="137">
        <v>1</v>
      </c>
      <c r="H40" s="132">
        <v>0</v>
      </c>
      <c r="I40" s="136" t="s">
        <v>11</v>
      </c>
      <c r="J40" s="131">
        <f>'контрол лист'!J39</f>
        <v>0</v>
      </c>
    </row>
    <row r="41" spans="1:10" s="128" customFormat="1" ht="12" customHeight="1">
      <c r="A41" s="131" t="s">
        <v>229</v>
      </c>
      <c r="B41" s="131">
        <v>74.75</v>
      </c>
      <c r="C41" s="131" t="s">
        <v>127</v>
      </c>
      <c r="D41" s="131">
        <f>'контрол лист'!D40</f>
        <v>0</v>
      </c>
      <c r="E41" s="131">
        <v>0</v>
      </c>
      <c r="F41" s="132" t="s">
        <v>175</v>
      </c>
      <c r="G41" s="137">
        <v>2</v>
      </c>
      <c r="H41" s="132">
        <v>0</v>
      </c>
      <c r="I41" s="136" t="s">
        <v>11</v>
      </c>
      <c r="J41" s="131">
        <f>'контрол лист'!J40</f>
        <v>0</v>
      </c>
    </row>
    <row r="42" spans="1:10" s="128" customFormat="1" ht="36" customHeight="1">
      <c r="A42" s="131" t="s">
        <v>230</v>
      </c>
      <c r="B42" s="131" t="s">
        <v>231</v>
      </c>
      <c r="C42" s="131" t="s">
        <v>127</v>
      </c>
      <c r="D42" s="131">
        <f>'контрол лист'!D41</f>
        <v>0</v>
      </c>
      <c r="E42" s="131">
        <v>0</v>
      </c>
      <c r="F42" s="132" t="s">
        <v>175</v>
      </c>
      <c r="G42" s="137">
        <v>11</v>
      </c>
      <c r="H42" s="132">
        <v>0</v>
      </c>
      <c r="I42" s="136" t="s">
        <v>11</v>
      </c>
      <c r="J42" s="131">
        <f>'контрол лист'!J41</f>
        <v>0</v>
      </c>
    </row>
    <row r="43" spans="1:10" s="128" customFormat="1" ht="24" customHeight="1">
      <c r="A43" s="131" t="s">
        <v>232</v>
      </c>
      <c r="B43" s="131">
        <v>96.97</v>
      </c>
      <c r="C43" s="131" t="s">
        <v>127</v>
      </c>
      <c r="D43" s="131">
        <f>'контрол лист'!D42</f>
        <v>0</v>
      </c>
      <c r="E43" s="131">
        <v>0</v>
      </c>
      <c r="F43" s="132" t="s">
        <v>175</v>
      </c>
      <c r="G43" s="137">
        <v>2</v>
      </c>
      <c r="H43" s="132">
        <v>0</v>
      </c>
      <c r="I43" s="136" t="s">
        <v>11</v>
      </c>
      <c r="J43" s="131">
        <f>'контрол лист'!J42</f>
        <v>0</v>
      </c>
    </row>
    <row r="44" spans="1:10" s="128" customFormat="1" ht="24" customHeight="1">
      <c r="A44" s="131" t="s">
        <v>233</v>
      </c>
      <c r="B44" s="131" t="s">
        <v>234</v>
      </c>
      <c r="C44" s="131" t="s">
        <v>127</v>
      </c>
      <c r="D44" s="131">
        <f>'контрол лист'!D43</f>
        <v>0</v>
      </c>
      <c r="E44" s="131">
        <v>0</v>
      </c>
      <c r="F44" s="132" t="s">
        <v>175</v>
      </c>
      <c r="G44" s="137">
        <v>3</v>
      </c>
      <c r="H44" s="132">
        <v>0</v>
      </c>
      <c r="I44" s="136" t="s">
        <v>11</v>
      </c>
      <c r="J44" s="131">
        <f>'контрол лист'!J43</f>
        <v>0</v>
      </c>
    </row>
    <row r="45" spans="1:10" s="128" customFormat="1" ht="24" customHeight="1">
      <c r="A45" s="131" t="s">
        <v>235</v>
      </c>
      <c r="B45" s="131" t="s">
        <v>236</v>
      </c>
      <c r="C45" s="131" t="s">
        <v>127</v>
      </c>
      <c r="D45" s="131">
        <f>'контрол лист'!D44</f>
        <v>0</v>
      </c>
      <c r="E45" s="131">
        <v>0</v>
      </c>
      <c r="F45" s="132" t="s">
        <v>175</v>
      </c>
      <c r="G45" s="137">
        <v>4</v>
      </c>
      <c r="H45" s="132">
        <v>0</v>
      </c>
      <c r="I45" s="136" t="s">
        <v>11</v>
      </c>
      <c r="J45" s="131">
        <f>'контрол лист'!J44</f>
        <v>0</v>
      </c>
    </row>
    <row r="46" spans="1:10" s="128" customFormat="1" ht="36" customHeight="1">
      <c r="A46" s="131" t="s">
        <v>237</v>
      </c>
      <c r="B46" s="131" t="s">
        <v>238</v>
      </c>
      <c r="C46" s="131" t="s">
        <v>239</v>
      </c>
      <c r="D46" s="131">
        <f>'контрол лист'!D45</f>
        <v>0</v>
      </c>
      <c r="E46" s="131">
        <v>0</v>
      </c>
      <c r="F46" s="132" t="s">
        <v>175</v>
      </c>
      <c r="G46" s="131">
        <v>8</v>
      </c>
      <c r="H46" s="132">
        <v>0</v>
      </c>
      <c r="I46" s="136" t="s">
        <v>11</v>
      </c>
      <c r="J46" s="131" t="s">
        <v>240</v>
      </c>
    </row>
    <row r="47" spans="1:10" s="128" customFormat="1" ht="24" customHeight="1">
      <c r="A47" s="131" t="s">
        <v>241</v>
      </c>
      <c r="B47" s="131" t="s">
        <v>242</v>
      </c>
      <c r="C47" s="131" t="s">
        <v>239</v>
      </c>
      <c r="D47" s="131">
        <f>'контрол лист'!D46</f>
        <v>0</v>
      </c>
      <c r="E47" s="131">
        <v>0</v>
      </c>
      <c r="F47" s="132" t="s">
        <v>175</v>
      </c>
      <c r="G47" s="131">
        <v>10</v>
      </c>
      <c r="H47" s="132">
        <v>0</v>
      </c>
      <c r="I47" s="136" t="s">
        <v>11</v>
      </c>
      <c r="J47" s="131">
        <f>'контрол лист'!J46</f>
        <v>0</v>
      </c>
    </row>
    <row r="48" spans="1:10" s="128" customFormat="1" ht="24" customHeight="1">
      <c r="A48" s="131" t="s">
        <v>243</v>
      </c>
      <c r="B48" s="131" t="s">
        <v>244</v>
      </c>
      <c r="C48" s="131" t="s">
        <v>239</v>
      </c>
      <c r="D48" s="131">
        <f>'контрол лист'!D47</f>
        <v>0</v>
      </c>
      <c r="E48" s="131">
        <v>0</v>
      </c>
      <c r="F48" s="132" t="s">
        <v>175</v>
      </c>
      <c r="G48" s="131">
        <v>8</v>
      </c>
      <c r="H48" s="132">
        <v>0</v>
      </c>
      <c r="I48" s="136" t="s">
        <v>11</v>
      </c>
      <c r="J48" s="131">
        <f>'контрол лист'!J47</f>
        <v>0</v>
      </c>
    </row>
    <row r="49" spans="1:10" s="128" customFormat="1" ht="24" customHeight="1">
      <c r="A49" s="131" t="s">
        <v>245</v>
      </c>
      <c r="B49" s="131" t="s">
        <v>246</v>
      </c>
      <c r="C49" s="131" t="s">
        <v>239</v>
      </c>
      <c r="D49" s="131">
        <f>'контрол лист'!D48</f>
        <v>0</v>
      </c>
      <c r="E49" s="131">
        <v>0</v>
      </c>
      <c r="F49" s="132" t="s">
        <v>175</v>
      </c>
      <c r="G49" s="131">
        <v>8</v>
      </c>
      <c r="H49" s="132">
        <v>0</v>
      </c>
      <c r="I49" s="136" t="s">
        <v>11</v>
      </c>
      <c r="J49" s="131">
        <f>'контрол лист'!J48</f>
        <v>0</v>
      </c>
    </row>
    <row r="50" spans="1:10" s="128" customFormat="1" ht="24" customHeight="1">
      <c r="A50" s="131" t="s">
        <v>247</v>
      </c>
      <c r="B50" s="131" t="s">
        <v>248</v>
      </c>
      <c r="C50" s="131" t="s">
        <v>239</v>
      </c>
      <c r="D50" s="131">
        <f>'контрол лист'!D49</f>
        <v>0</v>
      </c>
      <c r="E50" s="131">
        <v>0</v>
      </c>
      <c r="F50" s="132" t="s">
        <v>175</v>
      </c>
      <c r="G50" s="131">
        <v>8</v>
      </c>
      <c r="H50" s="132">
        <v>0</v>
      </c>
      <c r="I50" s="136" t="s">
        <v>11</v>
      </c>
      <c r="J50" s="131">
        <f>'контрол лист'!J49</f>
        <v>0</v>
      </c>
    </row>
    <row r="51" spans="1:10" s="128" customFormat="1" ht="24" customHeight="1">
      <c r="A51" s="131" t="s">
        <v>249</v>
      </c>
      <c r="B51" s="131" t="s">
        <v>250</v>
      </c>
      <c r="C51" s="131" t="s">
        <v>239</v>
      </c>
      <c r="D51" s="131">
        <f>'контрол лист'!D50</f>
        <v>0</v>
      </c>
      <c r="E51" s="131">
        <v>0</v>
      </c>
      <c r="F51" s="132" t="s">
        <v>251</v>
      </c>
      <c r="G51" s="131">
        <v>5</v>
      </c>
      <c r="H51" s="132">
        <v>0</v>
      </c>
      <c r="I51" s="136" t="s">
        <v>11</v>
      </c>
      <c r="J51" s="131">
        <f>'контрол лист'!J50</f>
        <v>0</v>
      </c>
    </row>
    <row r="52" spans="1:10" s="128" customFormat="1" ht="36" customHeight="1">
      <c r="A52" s="131" t="s">
        <v>252</v>
      </c>
      <c r="B52" s="131" t="s">
        <v>253</v>
      </c>
      <c r="C52" s="131" t="s">
        <v>239</v>
      </c>
      <c r="D52" s="131">
        <f>'контрол лист'!D51</f>
        <v>0</v>
      </c>
      <c r="E52" s="131">
        <v>0</v>
      </c>
      <c r="F52" s="132" t="s">
        <v>251</v>
      </c>
      <c r="G52" s="131">
        <v>11</v>
      </c>
      <c r="H52" s="132">
        <v>0</v>
      </c>
      <c r="I52" s="136" t="s">
        <v>11</v>
      </c>
      <c r="J52" s="131">
        <f>'контрол лист'!J51</f>
        <v>0</v>
      </c>
    </row>
    <row r="53" spans="1:10" s="128" customFormat="1" ht="24" customHeight="1">
      <c r="A53" s="131" t="s">
        <v>254</v>
      </c>
      <c r="B53" s="131" t="s">
        <v>255</v>
      </c>
      <c r="C53" s="131" t="s">
        <v>239</v>
      </c>
      <c r="D53" s="131">
        <f>'контрол лист'!D52</f>
        <v>0</v>
      </c>
      <c r="E53" s="131">
        <v>0</v>
      </c>
      <c r="F53" s="132" t="s">
        <v>256</v>
      </c>
      <c r="G53" s="131">
        <v>6</v>
      </c>
      <c r="H53" s="132">
        <v>0</v>
      </c>
      <c r="I53" s="136" t="s">
        <v>11</v>
      </c>
      <c r="J53" s="131">
        <f>'контрол лист'!J52</f>
        <v>0</v>
      </c>
    </row>
    <row r="54" spans="1:10" s="128" customFormat="1" ht="24" customHeight="1">
      <c r="A54" s="131" t="s">
        <v>257</v>
      </c>
      <c r="B54" s="131" t="s">
        <v>258</v>
      </c>
      <c r="C54" s="131" t="s">
        <v>239</v>
      </c>
      <c r="D54" s="131">
        <f>'контрол лист'!D53</f>
        <v>0</v>
      </c>
      <c r="E54" s="131">
        <v>0</v>
      </c>
      <c r="F54" s="132" t="s">
        <v>256</v>
      </c>
      <c r="G54" s="131">
        <v>6</v>
      </c>
      <c r="H54" s="132">
        <v>0</v>
      </c>
      <c r="I54" s="136" t="s">
        <v>11</v>
      </c>
      <c r="J54" s="131">
        <f>'контрол лист'!J53</f>
        <v>0</v>
      </c>
    </row>
    <row r="55" spans="1:10" s="128" customFormat="1" ht="84" customHeight="1">
      <c r="A55" s="131" t="s">
        <v>259</v>
      </c>
      <c r="B55" s="131" t="s">
        <v>260</v>
      </c>
      <c r="C55" s="131" t="s">
        <v>239</v>
      </c>
      <c r="D55" s="131">
        <f>'контрол лист'!D54</f>
        <v>0</v>
      </c>
      <c r="E55" s="131">
        <v>0</v>
      </c>
      <c r="F55" s="132" t="s">
        <v>261</v>
      </c>
      <c r="G55" s="131">
        <v>26</v>
      </c>
      <c r="H55" s="132">
        <v>0</v>
      </c>
      <c r="I55" s="136" t="s">
        <v>11</v>
      </c>
      <c r="J55" s="131">
        <f>'контрол лист'!J54</f>
        <v>0</v>
      </c>
    </row>
    <row r="56" spans="1:10" s="128" customFormat="1" ht="120" customHeight="1">
      <c r="A56" s="131" t="s">
        <v>262</v>
      </c>
      <c r="B56" s="131" t="s">
        <v>263</v>
      </c>
      <c r="C56" s="131" t="s">
        <v>239</v>
      </c>
      <c r="D56" s="131">
        <f>'контрол лист'!D55</f>
        <v>0</v>
      </c>
      <c r="E56" s="131" t="s">
        <v>195</v>
      </c>
      <c r="F56" s="132" t="s">
        <v>261</v>
      </c>
      <c r="G56" s="131">
        <v>31</v>
      </c>
      <c r="H56" s="132">
        <v>0</v>
      </c>
      <c r="I56" s="136" t="s">
        <v>11</v>
      </c>
      <c r="J56" s="131">
        <f>'контрол лист'!J55</f>
        <v>0</v>
      </c>
    </row>
    <row r="57" spans="1:10" s="128" customFormat="1" ht="48" customHeight="1">
      <c r="A57" s="131" t="s">
        <v>264</v>
      </c>
      <c r="B57" s="131" t="s">
        <v>265</v>
      </c>
      <c r="C57" s="131" t="s">
        <v>239</v>
      </c>
      <c r="D57" s="131">
        <f>'контрол лист'!D56</f>
        <v>0</v>
      </c>
      <c r="E57" s="131" t="s">
        <v>195</v>
      </c>
      <c r="F57" s="132" t="s">
        <v>256</v>
      </c>
      <c r="G57" s="131">
        <v>13</v>
      </c>
      <c r="H57" s="132">
        <v>0</v>
      </c>
      <c r="I57" s="136" t="s">
        <v>11</v>
      </c>
      <c r="J57" s="131">
        <f>'контрол лист'!J56</f>
        <v>0</v>
      </c>
    </row>
    <row r="58" spans="1:10" s="128" customFormat="1" ht="48" customHeight="1">
      <c r="A58" s="131" t="s">
        <v>266</v>
      </c>
      <c r="B58" s="131" t="s">
        <v>267</v>
      </c>
      <c r="C58" s="131" t="s">
        <v>239</v>
      </c>
      <c r="D58" s="131">
        <f>'контрол лист'!D57</f>
        <v>0</v>
      </c>
      <c r="E58" s="131">
        <v>0</v>
      </c>
      <c r="F58" s="132" t="s">
        <v>256</v>
      </c>
      <c r="G58" s="131">
        <v>16</v>
      </c>
      <c r="H58" s="132">
        <v>0</v>
      </c>
      <c r="I58" s="136" t="s">
        <v>11</v>
      </c>
      <c r="J58" s="131">
        <f>'контрол лист'!J57</f>
        <v>0</v>
      </c>
    </row>
    <row r="59" spans="1:9" s="128" customFormat="1" ht="24" customHeight="1">
      <c r="A59" s="138" t="s">
        <v>268</v>
      </c>
      <c r="B59" s="131">
        <f>SUM('контрол лист'!G7:G45)</f>
        <v>112</v>
      </c>
      <c r="I59" s="130"/>
    </row>
    <row r="60" spans="1:9" s="128" customFormat="1" ht="24" customHeight="1">
      <c r="A60" s="138" t="s">
        <v>269</v>
      </c>
      <c r="B60" s="131">
        <f>SUM('контрол лист'!G46:G58)</f>
        <v>156</v>
      </c>
      <c r="I60" s="130"/>
    </row>
    <row r="61" spans="1:9" s="128" customFormat="1" ht="38.25" customHeight="1">
      <c r="A61" s="138" t="s">
        <v>270</v>
      </c>
      <c r="B61" s="131">
        <f>'контрол лист'!B59+'контрол лист'!B60</f>
        <v>268</v>
      </c>
      <c r="I61" s="130"/>
    </row>
    <row r="62" spans="1:10" s="128" customFormat="1" ht="39" customHeight="1">
      <c r="A62" s="129" t="s">
        <v>271</v>
      </c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s="128" customFormat="1" ht="72" customHeight="1">
      <c r="A63" s="129" t="s">
        <v>272</v>
      </c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254" s="24" customFormat="1" ht="24" customHeight="1">
      <c r="A64" s="139" t="s">
        <v>273</v>
      </c>
      <c r="B64" s="24" t="s">
        <v>274</v>
      </c>
      <c r="G64" s="25" t="s">
        <v>275</v>
      </c>
      <c r="H64" s="25"/>
      <c r="I64" s="139" t="s">
        <v>276</v>
      </c>
      <c r="J64" s="91"/>
      <c r="K64" s="140"/>
      <c r="L64" s="140"/>
      <c r="M64" s="140"/>
      <c r="N64" s="140"/>
      <c r="O64" s="140"/>
      <c r="P64" s="25" t="s">
        <v>277</v>
      </c>
      <c r="Q64" s="25"/>
      <c r="R64" s="139" t="s">
        <v>276</v>
      </c>
      <c r="S64" s="139" t="s">
        <v>273</v>
      </c>
      <c r="T64" s="24" t="s">
        <v>274</v>
      </c>
      <c r="Y64" s="25" t="s">
        <v>277</v>
      </c>
      <c r="Z64" s="25"/>
      <c r="AA64" s="139" t="s">
        <v>276</v>
      </c>
      <c r="AB64" s="139" t="s">
        <v>273</v>
      </c>
      <c r="AC64" s="24" t="s">
        <v>274</v>
      </c>
      <c r="AH64" s="25" t="s">
        <v>277</v>
      </c>
      <c r="AI64" s="25"/>
      <c r="AJ64" s="139" t="s">
        <v>276</v>
      </c>
      <c r="AK64" s="139" t="s">
        <v>273</v>
      </c>
      <c r="AL64" s="24" t="s">
        <v>274</v>
      </c>
      <c r="AQ64" s="25" t="s">
        <v>277</v>
      </c>
      <c r="AR64" s="25"/>
      <c r="AS64" s="139" t="s">
        <v>276</v>
      </c>
      <c r="AT64" s="139" t="s">
        <v>273</v>
      </c>
      <c r="AU64" s="24" t="s">
        <v>274</v>
      </c>
      <c r="AZ64" s="25" t="s">
        <v>277</v>
      </c>
      <c r="BA64" s="25"/>
      <c r="BB64" s="139" t="s">
        <v>276</v>
      </c>
      <c r="BC64" s="139" t="s">
        <v>273</v>
      </c>
      <c r="BD64" s="24" t="s">
        <v>274</v>
      </c>
      <c r="BI64" s="25" t="s">
        <v>277</v>
      </c>
      <c r="BJ64" s="25"/>
      <c r="BK64" s="139" t="s">
        <v>276</v>
      </c>
      <c r="BL64" s="139" t="s">
        <v>273</v>
      </c>
      <c r="BM64" s="24" t="s">
        <v>274</v>
      </c>
      <c r="BR64" s="25" t="s">
        <v>277</v>
      </c>
      <c r="BS64" s="25"/>
      <c r="BT64" s="139" t="s">
        <v>276</v>
      </c>
      <c r="BU64" s="139" t="s">
        <v>273</v>
      </c>
      <c r="BV64" s="24" t="s">
        <v>274</v>
      </c>
      <c r="CA64" s="25" t="s">
        <v>277</v>
      </c>
      <c r="CB64" s="25"/>
      <c r="CC64" s="139" t="s">
        <v>276</v>
      </c>
      <c r="CD64" s="139" t="s">
        <v>273</v>
      </c>
      <c r="CE64" s="24" t="s">
        <v>274</v>
      </c>
      <c r="CJ64" s="25" t="s">
        <v>277</v>
      </c>
      <c r="CK64" s="25"/>
      <c r="CL64" s="139" t="s">
        <v>276</v>
      </c>
      <c r="CM64" s="139" t="s">
        <v>273</v>
      </c>
      <c r="CN64" s="24" t="s">
        <v>274</v>
      </c>
      <c r="CS64" s="25" t="s">
        <v>277</v>
      </c>
      <c r="CT64" s="25"/>
      <c r="CU64" s="139" t="s">
        <v>276</v>
      </c>
      <c r="CV64" s="139" t="s">
        <v>273</v>
      </c>
      <c r="CW64" s="24" t="s">
        <v>274</v>
      </c>
      <c r="DB64" s="25" t="s">
        <v>277</v>
      </c>
      <c r="DC64" s="25"/>
      <c r="DD64" s="139" t="s">
        <v>276</v>
      </c>
      <c r="DE64" s="139" t="s">
        <v>273</v>
      </c>
      <c r="DF64" s="24" t="s">
        <v>274</v>
      </c>
      <c r="DK64" s="25" t="s">
        <v>277</v>
      </c>
      <c r="DL64" s="25"/>
      <c r="DM64" s="139" t="s">
        <v>276</v>
      </c>
      <c r="DN64" s="139" t="s">
        <v>273</v>
      </c>
      <c r="DO64" s="24" t="s">
        <v>274</v>
      </c>
      <c r="DT64" s="25" t="s">
        <v>277</v>
      </c>
      <c r="DU64" s="25"/>
      <c r="DV64" s="139" t="s">
        <v>276</v>
      </c>
      <c r="DW64" s="139" t="s">
        <v>273</v>
      </c>
      <c r="DX64" s="24" t="s">
        <v>274</v>
      </c>
      <c r="EC64" s="25" t="s">
        <v>277</v>
      </c>
      <c r="ED64" s="25"/>
      <c r="EE64" s="139" t="s">
        <v>276</v>
      </c>
      <c r="EF64" s="139" t="s">
        <v>273</v>
      </c>
      <c r="EG64" s="24" t="s">
        <v>274</v>
      </c>
      <c r="EL64" s="25" t="s">
        <v>277</v>
      </c>
      <c r="EM64" s="25"/>
      <c r="EN64" s="139" t="s">
        <v>276</v>
      </c>
      <c r="EO64" s="139" t="s">
        <v>273</v>
      </c>
      <c r="EP64" s="24" t="s">
        <v>274</v>
      </c>
      <c r="EU64" s="25" t="s">
        <v>277</v>
      </c>
      <c r="EV64" s="25"/>
      <c r="EW64" s="139" t="s">
        <v>276</v>
      </c>
      <c r="EX64" s="139" t="s">
        <v>273</v>
      </c>
      <c r="EY64" s="24" t="s">
        <v>274</v>
      </c>
      <c r="FD64" s="25" t="s">
        <v>277</v>
      </c>
      <c r="FE64" s="25"/>
      <c r="FF64" s="139" t="s">
        <v>276</v>
      </c>
      <c r="FG64" s="139" t="s">
        <v>273</v>
      </c>
      <c r="FH64" s="24" t="s">
        <v>274</v>
      </c>
      <c r="FM64" s="25" t="s">
        <v>277</v>
      </c>
      <c r="FN64" s="25"/>
      <c r="FO64" s="139" t="s">
        <v>276</v>
      </c>
      <c r="FP64" s="139" t="s">
        <v>273</v>
      </c>
      <c r="FQ64" s="24" t="s">
        <v>274</v>
      </c>
      <c r="FV64" s="25" t="s">
        <v>277</v>
      </c>
      <c r="FW64" s="25"/>
      <c r="FX64" s="139" t="s">
        <v>276</v>
      </c>
      <c r="FY64" s="139" t="s">
        <v>273</v>
      </c>
      <c r="FZ64" s="24" t="s">
        <v>274</v>
      </c>
      <c r="GE64" s="25" t="s">
        <v>277</v>
      </c>
      <c r="GF64" s="25"/>
      <c r="GG64" s="139" t="s">
        <v>276</v>
      </c>
      <c r="GH64" s="139" t="s">
        <v>273</v>
      </c>
      <c r="GI64" s="24" t="s">
        <v>274</v>
      </c>
      <c r="GN64" s="25" t="s">
        <v>277</v>
      </c>
      <c r="GO64" s="25"/>
      <c r="GP64" s="139" t="s">
        <v>276</v>
      </c>
      <c r="GQ64" s="139" t="s">
        <v>273</v>
      </c>
      <c r="GR64" s="24" t="s">
        <v>274</v>
      </c>
      <c r="GW64" s="25" t="s">
        <v>277</v>
      </c>
      <c r="GX64" s="25"/>
      <c r="GY64" s="139" t="s">
        <v>276</v>
      </c>
      <c r="GZ64" s="139" t="s">
        <v>273</v>
      </c>
      <c r="HA64" s="24" t="s">
        <v>274</v>
      </c>
      <c r="HF64" s="25" t="s">
        <v>277</v>
      </c>
      <c r="HG64" s="25"/>
      <c r="HH64" s="139" t="s">
        <v>276</v>
      </c>
      <c r="HI64" s="139" t="s">
        <v>273</v>
      </c>
      <c r="HJ64" s="24" t="s">
        <v>274</v>
      </c>
      <c r="HO64" s="25" t="s">
        <v>277</v>
      </c>
      <c r="HP64" s="25"/>
      <c r="HQ64" s="139" t="s">
        <v>276</v>
      </c>
      <c r="HR64" s="139" t="s">
        <v>273</v>
      </c>
      <c r="HS64" s="24" t="s">
        <v>274</v>
      </c>
      <c r="HX64" s="25" t="s">
        <v>277</v>
      </c>
      <c r="HY64" s="25"/>
      <c r="HZ64" s="139" t="s">
        <v>276</v>
      </c>
      <c r="IA64" s="139" t="s">
        <v>273</v>
      </c>
      <c r="IB64" s="24" t="s">
        <v>274</v>
      </c>
      <c r="IG64" s="25" t="s">
        <v>277</v>
      </c>
      <c r="IH64" s="25"/>
      <c r="II64" s="139" t="s">
        <v>276</v>
      </c>
      <c r="IJ64" s="139" t="s">
        <v>273</v>
      </c>
      <c r="IK64" s="24" t="s">
        <v>274</v>
      </c>
      <c r="IP64" s="25" t="s">
        <v>277</v>
      </c>
      <c r="IQ64" s="25"/>
      <c r="IR64" s="139" t="s">
        <v>276</v>
      </c>
      <c r="IS64" s="139" t="s">
        <v>273</v>
      </c>
      <c r="IT64" s="24" t="s">
        <v>274</v>
      </c>
    </row>
    <row r="65" spans="1:254" s="24" customFormat="1" ht="35.25" customHeight="1">
      <c r="A65" s="139" t="s">
        <v>278</v>
      </c>
      <c r="B65" s="24" t="s">
        <v>279</v>
      </c>
      <c r="G65" s="25" t="s">
        <v>280</v>
      </c>
      <c r="H65" s="25"/>
      <c r="I65" s="139" t="s">
        <v>281</v>
      </c>
      <c r="J65" s="91"/>
      <c r="K65" s="140"/>
      <c r="L65" s="140"/>
      <c r="M65" s="140"/>
      <c r="N65" s="140"/>
      <c r="O65" s="140"/>
      <c r="P65" s="25" t="s">
        <v>280</v>
      </c>
      <c r="Q65" s="25"/>
      <c r="R65" s="139" t="s">
        <v>282</v>
      </c>
      <c r="S65" s="139" t="s">
        <v>283</v>
      </c>
      <c r="T65" s="24" t="s">
        <v>279</v>
      </c>
      <c r="Y65" s="25" t="s">
        <v>280</v>
      </c>
      <c r="Z65" s="25"/>
      <c r="AA65" s="139" t="s">
        <v>282</v>
      </c>
      <c r="AB65" s="139" t="s">
        <v>283</v>
      </c>
      <c r="AC65" s="24" t="s">
        <v>279</v>
      </c>
      <c r="AH65" s="25" t="s">
        <v>280</v>
      </c>
      <c r="AI65" s="25"/>
      <c r="AJ65" s="139" t="s">
        <v>282</v>
      </c>
      <c r="AK65" s="139" t="s">
        <v>283</v>
      </c>
      <c r="AL65" s="24" t="s">
        <v>279</v>
      </c>
      <c r="AQ65" s="25" t="s">
        <v>280</v>
      </c>
      <c r="AR65" s="25"/>
      <c r="AS65" s="139" t="s">
        <v>282</v>
      </c>
      <c r="AT65" s="139" t="s">
        <v>283</v>
      </c>
      <c r="AU65" s="24" t="s">
        <v>279</v>
      </c>
      <c r="AZ65" s="25" t="s">
        <v>280</v>
      </c>
      <c r="BA65" s="25"/>
      <c r="BB65" s="139" t="s">
        <v>282</v>
      </c>
      <c r="BC65" s="139" t="s">
        <v>283</v>
      </c>
      <c r="BD65" s="24" t="s">
        <v>279</v>
      </c>
      <c r="BI65" s="25" t="s">
        <v>280</v>
      </c>
      <c r="BJ65" s="25"/>
      <c r="BK65" s="139" t="s">
        <v>282</v>
      </c>
      <c r="BL65" s="139" t="s">
        <v>283</v>
      </c>
      <c r="BM65" s="24" t="s">
        <v>279</v>
      </c>
      <c r="BR65" s="25" t="s">
        <v>280</v>
      </c>
      <c r="BS65" s="25"/>
      <c r="BT65" s="139" t="s">
        <v>282</v>
      </c>
      <c r="BU65" s="139" t="s">
        <v>283</v>
      </c>
      <c r="BV65" s="24" t="s">
        <v>279</v>
      </c>
      <c r="CA65" s="25" t="s">
        <v>280</v>
      </c>
      <c r="CB65" s="25"/>
      <c r="CC65" s="139" t="s">
        <v>282</v>
      </c>
      <c r="CD65" s="139" t="s">
        <v>283</v>
      </c>
      <c r="CE65" s="24" t="s">
        <v>279</v>
      </c>
      <c r="CJ65" s="25" t="s">
        <v>280</v>
      </c>
      <c r="CK65" s="25"/>
      <c r="CL65" s="139" t="s">
        <v>282</v>
      </c>
      <c r="CM65" s="139" t="s">
        <v>283</v>
      </c>
      <c r="CN65" s="24" t="s">
        <v>279</v>
      </c>
      <c r="CS65" s="25" t="s">
        <v>280</v>
      </c>
      <c r="CT65" s="25"/>
      <c r="CU65" s="139" t="s">
        <v>282</v>
      </c>
      <c r="CV65" s="139" t="s">
        <v>283</v>
      </c>
      <c r="CW65" s="24" t="s">
        <v>279</v>
      </c>
      <c r="DB65" s="25" t="s">
        <v>280</v>
      </c>
      <c r="DC65" s="25"/>
      <c r="DD65" s="139" t="s">
        <v>282</v>
      </c>
      <c r="DE65" s="139" t="s">
        <v>283</v>
      </c>
      <c r="DF65" s="24" t="s">
        <v>279</v>
      </c>
      <c r="DK65" s="25" t="s">
        <v>280</v>
      </c>
      <c r="DL65" s="25"/>
      <c r="DM65" s="139" t="s">
        <v>282</v>
      </c>
      <c r="DN65" s="139" t="s">
        <v>283</v>
      </c>
      <c r="DO65" s="24" t="s">
        <v>279</v>
      </c>
      <c r="DT65" s="25" t="s">
        <v>280</v>
      </c>
      <c r="DU65" s="25"/>
      <c r="DV65" s="139" t="s">
        <v>282</v>
      </c>
      <c r="DW65" s="139" t="s">
        <v>283</v>
      </c>
      <c r="DX65" s="24" t="s">
        <v>279</v>
      </c>
      <c r="EC65" s="25" t="s">
        <v>280</v>
      </c>
      <c r="ED65" s="25"/>
      <c r="EE65" s="139" t="s">
        <v>282</v>
      </c>
      <c r="EF65" s="139" t="s">
        <v>283</v>
      </c>
      <c r="EG65" s="24" t="s">
        <v>279</v>
      </c>
      <c r="EL65" s="25" t="s">
        <v>280</v>
      </c>
      <c r="EM65" s="25"/>
      <c r="EN65" s="139" t="s">
        <v>282</v>
      </c>
      <c r="EO65" s="139" t="s">
        <v>283</v>
      </c>
      <c r="EP65" s="24" t="s">
        <v>279</v>
      </c>
      <c r="EU65" s="25" t="s">
        <v>280</v>
      </c>
      <c r="EV65" s="25"/>
      <c r="EW65" s="139" t="s">
        <v>282</v>
      </c>
      <c r="EX65" s="139" t="s">
        <v>283</v>
      </c>
      <c r="EY65" s="24" t="s">
        <v>279</v>
      </c>
      <c r="FD65" s="25" t="s">
        <v>280</v>
      </c>
      <c r="FE65" s="25"/>
      <c r="FF65" s="139" t="s">
        <v>282</v>
      </c>
      <c r="FG65" s="139" t="s">
        <v>283</v>
      </c>
      <c r="FH65" s="24" t="s">
        <v>279</v>
      </c>
      <c r="FM65" s="25" t="s">
        <v>280</v>
      </c>
      <c r="FN65" s="25"/>
      <c r="FO65" s="139" t="s">
        <v>282</v>
      </c>
      <c r="FP65" s="139" t="s">
        <v>283</v>
      </c>
      <c r="FQ65" s="24" t="s">
        <v>279</v>
      </c>
      <c r="FV65" s="25" t="s">
        <v>280</v>
      </c>
      <c r="FW65" s="25"/>
      <c r="FX65" s="139" t="s">
        <v>282</v>
      </c>
      <c r="FY65" s="139" t="s">
        <v>283</v>
      </c>
      <c r="FZ65" s="24" t="s">
        <v>279</v>
      </c>
      <c r="GE65" s="25" t="s">
        <v>280</v>
      </c>
      <c r="GF65" s="25"/>
      <c r="GG65" s="139" t="s">
        <v>282</v>
      </c>
      <c r="GH65" s="139" t="s">
        <v>283</v>
      </c>
      <c r="GI65" s="24" t="s">
        <v>279</v>
      </c>
      <c r="GN65" s="25" t="s">
        <v>280</v>
      </c>
      <c r="GO65" s="25"/>
      <c r="GP65" s="139" t="s">
        <v>282</v>
      </c>
      <c r="GQ65" s="139" t="s">
        <v>283</v>
      </c>
      <c r="GR65" s="24" t="s">
        <v>279</v>
      </c>
      <c r="GW65" s="25" t="s">
        <v>280</v>
      </c>
      <c r="GX65" s="25"/>
      <c r="GY65" s="139" t="s">
        <v>282</v>
      </c>
      <c r="GZ65" s="139" t="s">
        <v>283</v>
      </c>
      <c r="HA65" s="24" t="s">
        <v>279</v>
      </c>
      <c r="HF65" s="25" t="s">
        <v>280</v>
      </c>
      <c r="HG65" s="25"/>
      <c r="HH65" s="139" t="s">
        <v>282</v>
      </c>
      <c r="HI65" s="139" t="s">
        <v>283</v>
      </c>
      <c r="HJ65" s="24" t="s">
        <v>279</v>
      </c>
      <c r="HO65" s="25" t="s">
        <v>280</v>
      </c>
      <c r="HP65" s="25"/>
      <c r="HQ65" s="139" t="s">
        <v>282</v>
      </c>
      <c r="HR65" s="139" t="s">
        <v>283</v>
      </c>
      <c r="HS65" s="24" t="s">
        <v>279</v>
      </c>
      <c r="HX65" s="25" t="s">
        <v>280</v>
      </c>
      <c r="HY65" s="25"/>
      <c r="HZ65" s="139" t="s">
        <v>282</v>
      </c>
      <c r="IA65" s="139" t="s">
        <v>283</v>
      </c>
      <c r="IB65" s="24" t="s">
        <v>279</v>
      </c>
      <c r="IG65" s="25" t="s">
        <v>280</v>
      </c>
      <c r="IH65" s="25"/>
      <c r="II65" s="139" t="s">
        <v>282</v>
      </c>
      <c r="IJ65" s="139" t="s">
        <v>283</v>
      </c>
      <c r="IK65" s="24" t="s">
        <v>279</v>
      </c>
      <c r="IP65" s="25" t="s">
        <v>280</v>
      </c>
      <c r="IQ65" s="25"/>
      <c r="IR65" s="139" t="s">
        <v>282</v>
      </c>
      <c r="IS65" s="139" t="s">
        <v>283</v>
      </c>
      <c r="IT65" s="24" t="s">
        <v>279</v>
      </c>
    </row>
    <row r="66" spans="1:254" s="24" customFormat="1" ht="45.75" customHeight="1">
      <c r="A66" s="139" t="s">
        <v>284</v>
      </c>
      <c r="B66" s="24" t="s">
        <v>285</v>
      </c>
      <c r="G66" s="25" t="s">
        <v>286</v>
      </c>
      <c r="H66" s="25"/>
      <c r="I66" s="139" t="s">
        <v>287</v>
      </c>
      <c r="J66" s="91"/>
      <c r="K66" s="140"/>
      <c r="L66" s="140"/>
      <c r="M66" s="140"/>
      <c r="N66" s="140"/>
      <c r="O66" s="140"/>
      <c r="P66" s="25" t="s">
        <v>288</v>
      </c>
      <c r="Q66" s="25"/>
      <c r="R66" s="139" t="s">
        <v>287</v>
      </c>
      <c r="S66" s="139" t="s">
        <v>289</v>
      </c>
      <c r="T66" s="24" t="s">
        <v>285</v>
      </c>
      <c r="Y66" s="25" t="s">
        <v>288</v>
      </c>
      <c r="Z66" s="25"/>
      <c r="AA66" s="139" t="s">
        <v>287</v>
      </c>
      <c r="AB66" s="139" t="s">
        <v>289</v>
      </c>
      <c r="AC66" s="24" t="s">
        <v>285</v>
      </c>
      <c r="AH66" s="25" t="s">
        <v>288</v>
      </c>
      <c r="AI66" s="25"/>
      <c r="AJ66" s="139" t="s">
        <v>287</v>
      </c>
      <c r="AK66" s="139" t="s">
        <v>289</v>
      </c>
      <c r="AL66" s="24" t="s">
        <v>285</v>
      </c>
      <c r="AQ66" s="25" t="s">
        <v>288</v>
      </c>
      <c r="AR66" s="25"/>
      <c r="AS66" s="139" t="s">
        <v>287</v>
      </c>
      <c r="AT66" s="139" t="s">
        <v>289</v>
      </c>
      <c r="AU66" s="24" t="s">
        <v>285</v>
      </c>
      <c r="AZ66" s="25" t="s">
        <v>288</v>
      </c>
      <c r="BA66" s="25"/>
      <c r="BB66" s="139" t="s">
        <v>287</v>
      </c>
      <c r="BC66" s="139" t="s">
        <v>289</v>
      </c>
      <c r="BD66" s="24" t="s">
        <v>285</v>
      </c>
      <c r="BI66" s="25" t="s">
        <v>288</v>
      </c>
      <c r="BJ66" s="25"/>
      <c r="BK66" s="139" t="s">
        <v>287</v>
      </c>
      <c r="BL66" s="139" t="s">
        <v>289</v>
      </c>
      <c r="BM66" s="24" t="s">
        <v>285</v>
      </c>
      <c r="BR66" s="25" t="s">
        <v>288</v>
      </c>
      <c r="BS66" s="25"/>
      <c r="BT66" s="139" t="s">
        <v>287</v>
      </c>
      <c r="BU66" s="139" t="s">
        <v>289</v>
      </c>
      <c r="BV66" s="24" t="s">
        <v>285</v>
      </c>
      <c r="CA66" s="25" t="s">
        <v>288</v>
      </c>
      <c r="CB66" s="25"/>
      <c r="CC66" s="139" t="s">
        <v>287</v>
      </c>
      <c r="CD66" s="139" t="s">
        <v>289</v>
      </c>
      <c r="CE66" s="24" t="s">
        <v>285</v>
      </c>
      <c r="CJ66" s="25" t="s">
        <v>288</v>
      </c>
      <c r="CK66" s="25"/>
      <c r="CL66" s="139" t="s">
        <v>287</v>
      </c>
      <c r="CM66" s="139" t="s">
        <v>289</v>
      </c>
      <c r="CN66" s="24" t="s">
        <v>285</v>
      </c>
      <c r="CS66" s="25" t="s">
        <v>288</v>
      </c>
      <c r="CT66" s="25"/>
      <c r="CU66" s="139" t="s">
        <v>287</v>
      </c>
      <c r="CV66" s="139" t="s">
        <v>289</v>
      </c>
      <c r="CW66" s="24" t="s">
        <v>285</v>
      </c>
      <c r="DB66" s="25" t="s">
        <v>288</v>
      </c>
      <c r="DC66" s="25"/>
      <c r="DD66" s="139" t="s">
        <v>287</v>
      </c>
      <c r="DE66" s="139" t="s">
        <v>289</v>
      </c>
      <c r="DF66" s="24" t="s">
        <v>285</v>
      </c>
      <c r="DK66" s="25" t="s">
        <v>288</v>
      </c>
      <c r="DL66" s="25"/>
      <c r="DM66" s="139" t="s">
        <v>287</v>
      </c>
      <c r="DN66" s="139" t="s">
        <v>289</v>
      </c>
      <c r="DO66" s="24" t="s">
        <v>285</v>
      </c>
      <c r="DT66" s="25" t="s">
        <v>288</v>
      </c>
      <c r="DU66" s="25"/>
      <c r="DV66" s="139" t="s">
        <v>287</v>
      </c>
      <c r="DW66" s="139" t="s">
        <v>289</v>
      </c>
      <c r="DX66" s="24" t="s">
        <v>285</v>
      </c>
      <c r="EC66" s="25" t="s">
        <v>288</v>
      </c>
      <c r="ED66" s="25"/>
      <c r="EE66" s="139" t="s">
        <v>287</v>
      </c>
      <c r="EF66" s="139" t="s">
        <v>289</v>
      </c>
      <c r="EG66" s="24" t="s">
        <v>285</v>
      </c>
      <c r="EL66" s="25" t="s">
        <v>288</v>
      </c>
      <c r="EM66" s="25"/>
      <c r="EN66" s="139" t="s">
        <v>287</v>
      </c>
      <c r="EO66" s="139" t="s">
        <v>289</v>
      </c>
      <c r="EP66" s="24" t="s">
        <v>285</v>
      </c>
      <c r="EU66" s="25" t="s">
        <v>288</v>
      </c>
      <c r="EV66" s="25"/>
      <c r="EW66" s="139" t="s">
        <v>287</v>
      </c>
      <c r="EX66" s="139" t="s">
        <v>289</v>
      </c>
      <c r="EY66" s="24" t="s">
        <v>285</v>
      </c>
      <c r="FD66" s="25" t="s">
        <v>288</v>
      </c>
      <c r="FE66" s="25"/>
      <c r="FF66" s="139" t="s">
        <v>287</v>
      </c>
      <c r="FG66" s="139" t="s">
        <v>289</v>
      </c>
      <c r="FH66" s="24" t="s">
        <v>285</v>
      </c>
      <c r="FM66" s="25" t="s">
        <v>288</v>
      </c>
      <c r="FN66" s="25"/>
      <c r="FO66" s="139" t="s">
        <v>287</v>
      </c>
      <c r="FP66" s="139" t="s">
        <v>289</v>
      </c>
      <c r="FQ66" s="24" t="s">
        <v>285</v>
      </c>
      <c r="FV66" s="25" t="s">
        <v>288</v>
      </c>
      <c r="FW66" s="25"/>
      <c r="FX66" s="139" t="s">
        <v>287</v>
      </c>
      <c r="FY66" s="139" t="s">
        <v>289</v>
      </c>
      <c r="FZ66" s="24" t="s">
        <v>285</v>
      </c>
      <c r="GE66" s="25" t="s">
        <v>288</v>
      </c>
      <c r="GF66" s="25"/>
      <c r="GG66" s="139" t="s">
        <v>287</v>
      </c>
      <c r="GH66" s="139" t="s">
        <v>289</v>
      </c>
      <c r="GI66" s="24" t="s">
        <v>285</v>
      </c>
      <c r="GN66" s="25" t="s">
        <v>288</v>
      </c>
      <c r="GO66" s="25"/>
      <c r="GP66" s="139" t="s">
        <v>287</v>
      </c>
      <c r="GQ66" s="139" t="s">
        <v>289</v>
      </c>
      <c r="GR66" s="24" t="s">
        <v>285</v>
      </c>
      <c r="GW66" s="25" t="s">
        <v>288</v>
      </c>
      <c r="GX66" s="25"/>
      <c r="GY66" s="139" t="s">
        <v>287</v>
      </c>
      <c r="GZ66" s="139" t="s">
        <v>289</v>
      </c>
      <c r="HA66" s="24" t="s">
        <v>285</v>
      </c>
      <c r="HF66" s="25" t="s">
        <v>288</v>
      </c>
      <c r="HG66" s="25"/>
      <c r="HH66" s="139" t="s">
        <v>287</v>
      </c>
      <c r="HI66" s="139" t="s">
        <v>289</v>
      </c>
      <c r="HJ66" s="24" t="s">
        <v>285</v>
      </c>
      <c r="HO66" s="25" t="s">
        <v>288</v>
      </c>
      <c r="HP66" s="25"/>
      <c r="HQ66" s="139" t="s">
        <v>287</v>
      </c>
      <c r="HR66" s="139" t="s">
        <v>289</v>
      </c>
      <c r="HS66" s="24" t="s">
        <v>285</v>
      </c>
      <c r="HX66" s="25" t="s">
        <v>288</v>
      </c>
      <c r="HY66" s="25"/>
      <c r="HZ66" s="139" t="s">
        <v>287</v>
      </c>
      <c r="IA66" s="139" t="s">
        <v>289</v>
      </c>
      <c r="IB66" s="24" t="s">
        <v>285</v>
      </c>
      <c r="IG66" s="25" t="s">
        <v>288</v>
      </c>
      <c r="IH66" s="25"/>
      <c r="II66" s="139" t="s">
        <v>287</v>
      </c>
      <c r="IJ66" s="139" t="s">
        <v>289</v>
      </c>
      <c r="IK66" s="24" t="s">
        <v>285</v>
      </c>
      <c r="IP66" s="25" t="s">
        <v>288</v>
      </c>
      <c r="IQ66" s="25"/>
      <c r="IR66" s="139" t="s">
        <v>287</v>
      </c>
      <c r="IS66" s="139" t="s">
        <v>289</v>
      </c>
      <c r="IT66" s="24" t="s">
        <v>285</v>
      </c>
    </row>
    <row r="67" spans="1:253" s="24" customFormat="1" ht="45.75" customHeight="1">
      <c r="A67" s="139" t="s">
        <v>290</v>
      </c>
      <c r="B67" s="24" t="s">
        <v>291</v>
      </c>
      <c r="G67" s="139"/>
      <c r="H67" s="139"/>
      <c r="I67" s="139"/>
      <c r="J67" s="91"/>
      <c r="K67" s="140"/>
      <c r="L67" s="140"/>
      <c r="M67" s="140"/>
      <c r="N67" s="140"/>
      <c r="O67" s="140"/>
      <c r="P67" s="139"/>
      <c r="Q67" s="139"/>
      <c r="R67" s="139"/>
      <c r="S67" s="139"/>
      <c r="Y67" s="139"/>
      <c r="Z67" s="139"/>
      <c r="AA67" s="139"/>
      <c r="AB67" s="139"/>
      <c r="AH67" s="139"/>
      <c r="AI67" s="139"/>
      <c r="AJ67" s="139"/>
      <c r="AK67" s="139"/>
      <c r="AQ67" s="139"/>
      <c r="AR67" s="139"/>
      <c r="AS67" s="139"/>
      <c r="AT67" s="139"/>
      <c r="AZ67" s="139"/>
      <c r="BA67" s="139"/>
      <c r="BB67" s="139"/>
      <c r="BC67" s="139"/>
      <c r="BI67" s="139"/>
      <c r="BJ67" s="139"/>
      <c r="BK67" s="139"/>
      <c r="BL67" s="139"/>
      <c r="BR67" s="139"/>
      <c r="BS67" s="139"/>
      <c r="BT67" s="139"/>
      <c r="BU67" s="139"/>
      <c r="CA67" s="139"/>
      <c r="CB67" s="139"/>
      <c r="CC67" s="139"/>
      <c r="CD67" s="139"/>
      <c r="CJ67" s="139"/>
      <c r="CK67" s="139"/>
      <c r="CL67" s="139"/>
      <c r="CM67" s="139"/>
      <c r="CS67" s="139"/>
      <c r="CT67" s="139"/>
      <c r="CU67" s="139"/>
      <c r="CV67" s="139"/>
      <c r="DB67" s="139"/>
      <c r="DC67" s="139"/>
      <c r="DD67" s="139"/>
      <c r="DE67" s="139"/>
      <c r="DK67" s="139"/>
      <c r="DL67" s="139"/>
      <c r="DM67" s="139"/>
      <c r="DN67" s="139"/>
      <c r="DT67" s="139"/>
      <c r="DU67" s="139"/>
      <c r="DV67" s="139"/>
      <c r="DW67" s="139"/>
      <c r="EC67" s="139"/>
      <c r="ED67" s="139"/>
      <c r="EE67" s="139"/>
      <c r="EF67" s="139"/>
      <c r="EL67" s="139"/>
      <c r="EM67" s="139"/>
      <c r="EN67" s="139"/>
      <c r="EO67" s="139"/>
      <c r="EU67" s="139"/>
      <c r="EV67" s="139"/>
      <c r="EW67" s="139"/>
      <c r="EX67" s="139"/>
      <c r="FD67" s="139"/>
      <c r="FE67" s="139"/>
      <c r="FF67" s="139"/>
      <c r="FG67" s="139"/>
      <c r="FM67" s="139"/>
      <c r="FN67" s="139"/>
      <c r="FO67" s="139"/>
      <c r="FP67" s="139"/>
      <c r="FV67" s="139"/>
      <c r="FW67" s="139"/>
      <c r="FX67" s="139"/>
      <c r="FY67" s="139"/>
      <c r="GE67" s="139"/>
      <c r="GF67" s="139"/>
      <c r="GG67" s="139"/>
      <c r="GH67" s="139"/>
      <c r="GN67" s="139"/>
      <c r="GO67" s="139"/>
      <c r="GP67" s="139"/>
      <c r="GQ67" s="139"/>
      <c r="GW67" s="139"/>
      <c r="GX67" s="139"/>
      <c r="GY67" s="139"/>
      <c r="GZ67" s="139"/>
      <c r="HF67" s="139"/>
      <c r="HG67" s="139"/>
      <c r="HH67" s="139"/>
      <c r="HI67" s="139"/>
      <c r="HO67" s="139"/>
      <c r="HP67" s="139"/>
      <c r="HQ67" s="139"/>
      <c r="HR67" s="139"/>
      <c r="HX67" s="139"/>
      <c r="HY67" s="139"/>
      <c r="HZ67" s="139"/>
      <c r="IA67" s="139"/>
      <c r="IG67" s="139"/>
      <c r="IH67" s="139"/>
      <c r="II67" s="139"/>
      <c r="IJ67" s="139"/>
      <c r="IP67" s="139"/>
      <c r="IQ67" s="139"/>
      <c r="IR67" s="139"/>
      <c r="IS67" s="139"/>
    </row>
    <row r="68" spans="1:9" s="128" customFormat="1" ht="12" customHeight="1">
      <c r="A68" s="141" t="s">
        <v>17</v>
      </c>
      <c r="I68" s="130"/>
    </row>
    <row r="69" spans="1:10" s="128" customFormat="1" ht="12" customHeight="1">
      <c r="A69" s="141" t="s">
        <v>292</v>
      </c>
      <c r="B69" s="141"/>
      <c r="C69" s="141"/>
      <c r="D69" s="141"/>
      <c r="E69" s="141"/>
      <c r="F69" s="141"/>
      <c r="G69" s="142" t="s">
        <v>293</v>
      </c>
      <c r="H69" s="142"/>
      <c r="I69" s="142"/>
      <c r="J69" s="142"/>
    </row>
    <row r="70" spans="1:10" s="122" customFormat="1" ht="12" customHeight="1">
      <c r="A70" s="122" t="s">
        <v>20</v>
      </c>
      <c r="B70" s="128"/>
      <c r="C70" s="128"/>
      <c r="D70" s="128"/>
      <c r="E70" s="128"/>
      <c r="I70" s="143"/>
      <c r="J70" s="126"/>
    </row>
    <row r="71" spans="1:10" ht="12" customHeight="1">
      <c r="A71" s="144" t="s">
        <v>294</v>
      </c>
      <c r="B71" s="144"/>
      <c r="C71" s="144"/>
      <c r="D71" s="144"/>
      <c r="E71" s="128"/>
      <c r="F71" s="128"/>
      <c r="G71" s="145" t="s">
        <v>293</v>
      </c>
      <c r="H71" s="145"/>
      <c r="I71" s="145"/>
      <c r="J71" s="145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="90" zoomScaleNormal="90" workbookViewId="0" topLeftCell="A43">
      <selection activeCell="J5" sqref="J5"/>
    </sheetView>
  </sheetViews>
  <sheetFormatPr defaultColWidth="8.796875" defaultRowHeight="14.25" customHeight="1"/>
  <cols>
    <col min="1" max="64" width="10.19921875" style="2" customWidth="1"/>
    <col min="65" max="16384" width="10.19921875" style="0" customWidth="1"/>
  </cols>
  <sheetData>
    <row r="1" spans="1:9" ht="15.75" customHeight="1">
      <c r="A1" s="1" t="s">
        <v>295</v>
      </c>
      <c r="B1" s="1"/>
      <c r="C1" s="1"/>
      <c r="D1" s="1"/>
      <c r="E1" s="1"/>
      <c r="F1" s="1"/>
      <c r="G1" s="1"/>
      <c r="H1" s="1"/>
      <c r="I1" s="1"/>
    </row>
    <row r="2" spans="1:2" ht="15.75" customHeight="1">
      <c r="A2" s="146">
        <f>'контрол лист'!A2</f>
        <v>0</v>
      </c>
      <c r="B2" s="146"/>
    </row>
    <row r="3" spans="1:9" ht="26.25" customHeight="1">
      <c r="A3" s="21" t="s">
        <v>296</v>
      </c>
      <c r="B3" s="139" t="s">
        <v>111</v>
      </c>
      <c r="C3" s="147" t="s">
        <v>114</v>
      </c>
      <c r="D3" s="21" t="s">
        <v>165</v>
      </c>
      <c r="E3" s="148" t="s">
        <v>297</v>
      </c>
      <c r="F3" s="148"/>
      <c r="G3" s="148"/>
      <c r="H3" s="148"/>
      <c r="I3" s="148"/>
    </row>
    <row r="4" spans="1:9" ht="38.25" customHeight="1">
      <c r="A4" s="19">
        <v>1</v>
      </c>
      <c r="B4" s="139" t="s">
        <v>173</v>
      </c>
      <c r="C4" s="131">
        <v>1.2</v>
      </c>
      <c r="D4" s="149" t="s">
        <v>298</v>
      </c>
      <c r="E4" s="150">
        <v>44019</v>
      </c>
      <c r="F4" s="86"/>
      <c r="G4" s="86"/>
      <c r="H4" s="150" t="s">
        <v>11</v>
      </c>
      <c r="I4" s="150" t="s">
        <v>11</v>
      </c>
    </row>
    <row r="5" spans="1:9" ht="38.25" customHeight="1">
      <c r="A5" s="19">
        <v>2</v>
      </c>
      <c r="B5" s="139" t="s">
        <v>177</v>
      </c>
      <c r="C5" s="131" t="s">
        <v>178</v>
      </c>
      <c r="D5" s="149" t="s">
        <v>298</v>
      </c>
      <c r="E5" s="150">
        <v>44019</v>
      </c>
      <c r="F5" s="86"/>
      <c r="G5" s="86"/>
      <c r="H5" s="150" t="s">
        <v>11</v>
      </c>
      <c r="I5" s="150" t="s">
        <v>11</v>
      </c>
    </row>
    <row r="6" spans="1:9" ht="38.25" customHeight="1">
      <c r="A6" s="19">
        <v>3</v>
      </c>
      <c r="B6" s="139" t="s">
        <v>179</v>
      </c>
      <c r="C6" s="131" t="s">
        <v>180</v>
      </c>
      <c r="D6" s="149" t="s">
        <v>298</v>
      </c>
      <c r="E6" s="150">
        <v>44019</v>
      </c>
      <c r="F6" s="86"/>
      <c r="G6" s="86"/>
      <c r="H6" s="150" t="s">
        <v>11</v>
      </c>
      <c r="I6" s="150" t="s">
        <v>11</v>
      </c>
    </row>
    <row r="7" spans="1:9" ht="25.5" customHeight="1">
      <c r="A7" s="19">
        <v>4</v>
      </c>
      <c r="B7" s="139" t="s">
        <v>181</v>
      </c>
      <c r="C7" s="131" t="s">
        <v>182</v>
      </c>
      <c r="D7" s="149" t="s">
        <v>298</v>
      </c>
      <c r="E7" s="150">
        <v>44019</v>
      </c>
      <c r="F7" s="86"/>
      <c r="G7" s="86"/>
      <c r="H7" s="150" t="s">
        <v>11</v>
      </c>
      <c r="I7" s="150" t="s">
        <v>11</v>
      </c>
    </row>
    <row r="8" spans="1:9" ht="51" customHeight="1">
      <c r="A8" s="19">
        <v>5</v>
      </c>
      <c r="B8" s="139" t="s">
        <v>183</v>
      </c>
      <c r="C8" s="131">
        <v>18.19</v>
      </c>
      <c r="D8" s="149" t="s">
        <v>298</v>
      </c>
      <c r="E8" s="150">
        <v>44019</v>
      </c>
      <c r="F8" s="86"/>
      <c r="G8" s="86"/>
      <c r="H8" s="150" t="s">
        <v>11</v>
      </c>
      <c r="I8" s="150" t="s">
        <v>11</v>
      </c>
    </row>
    <row r="9" spans="1:9" ht="38.25" customHeight="1">
      <c r="A9" s="19">
        <v>6</v>
      </c>
      <c r="B9" s="139" t="s">
        <v>184</v>
      </c>
      <c r="C9" s="131">
        <v>108</v>
      </c>
      <c r="D9" s="149" t="s">
        <v>298</v>
      </c>
      <c r="E9" s="150">
        <v>44019</v>
      </c>
      <c r="F9" s="86"/>
      <c r="G9" s="86"/>
      <c r="H9" s="150" t="s">
        <v>11</v>
      </c>
      <c r="I9" s="150" t="s">
        <v>11</v>
      </c>
    </row>
    <row r="10" spans="1:9" ht="38.25" customHeight="1">
      <c r="A10" s="19">
        <v>7</v>
      </c>
      <c r="B10" s="139" t="s">
        <v>185</v>
      </c>
      <c r="C10" s="131">
        <v>22.21</v>
      </c>
      <c r="D10" s="149" t="s">
        <v>298</v>
      </c>
      <c r="E10" s="150">
        <v>44019</v>
      </c>
      <c r="F10" s="86"/>
      <c r="G10" s="86"/>
      <c r="H10" s="150" t="s">
        <v>11</v>
      </c>
      <c r="I10" s="150" t="s">
        <v>11</v>
      </c>
    </row>
    <row r="11" spans="1:9" ht="38.25" customHeight="1">
      <c r="A11" s="19">
        <v>8</v>
      </c>
      <c r="B11" s="139" t="s">
        <v>186</v>
      </c>
      <c r="C11" s="131">
        <v>23.24</v>
      </c>
      <c r="D11" s="149" t="s">
        <v>298</v>
      </c>
      <c r="E11" s="150">
        <v>44019</v>
      </c>
      <c r="F11" s="86"/>
      <c r="G11" s="86"/>
      <c r="H11" s="150" t="s">
        <v>11</v>
      </c>
      <c r="I11" s="150" t="s">
        <v>11</v>
      </c>
    </row>
    <row r="12" spans="1:9" ht="38.25" customHeight="1">
      <c r="A12" s="19">
        <v>9</v>
      </c>
      <c r="B12" s="139" t="s">
        <v>187</v>
      </c>
      <c r="C12" s="131">
        <v>25.26</v>
      </c>
      <c r="D12" s="149" t="s">
        <v>298</v>
      </c>
      <c r="E12" s="150">
        <v>44019</v>
      </c>
      <c r="F12" s="86"/>
      <c r="G12" s="86"/>
      <c r="H12" s="150" t="s">
        <v>11</v>
      </c>
      <c r="I12" s="150" t="s">
        <v>11</v>
      </c>
    </row>
    <row r="13" spans="1:9" ht="38.25" customHeight="1">
      <c r="A13" s="19">
        <v>10</v>
      </c>
      <c r="B13" s="139" t="s">
        <v>188</v>
      </c>
      <c r="C13" s="131" t="s">
        <v>189</v>
      </c>
      <c r="D13" s="149" t="s">
        <v>298</v>
      </c>
      <c r="E13" s="150">
        <v>44019</v>
      </c>
      <c r="F13" s="86"/>
      <c r="G13" s="86"/>
      <c r="H13" s="150" t="s">
        <v>11</v>
      </c>
      <c r="I13" s="150" t="s">
        <v>11</v>
      </c>
    </row>
    <row r="14" spans="1:9" ht="63.75" customHeight="1">
      <c r="A14" s="19">
        <v>11</v>
      </c>
      <c r="B14" s="139" t="s">
        <v>190</v>
      </c>
      <c r="C14" s="131" t="s">
        <v>191</v>
      </c>
      <c r="D14" s="149" t="s">
        <v>298</v>
      </c>
      <c r="E14" s="150">
        <v>44019</v>
      </c>
      <c r="F14" s="86"/>
      <c r="G14" s="86"/>
      <c r="H14" s="150" t="s">
        <v>11</v>
      </c>
      <c r="I14" s="150" t="s">
        <v>11</v>
      </c>
    </row>
    <row r="15" spans="1:9" ht="63.75" customHeight="1">
      <c r="A15" s="19">
        <v>12</v>
      </c>
      <c r="B15" s="139" t="s">
        <v>192</v>
      </c>
      <c r="C15" s="131">
        <v>37</v>
      </c>
      <c r="D15" s="149" t="s">
        <v>298</v>
      </c>
      <c r="E15" s="150">
        <v>44019</v>
      </c>
      <c r="F15" s="86"/>
      <c r="G15" s="86"/>
      <c r="H15" s="150" t="s">
        <v>11</v>
      </c>
      <c r="I15" s="150" t="s">
        <v>11</v>
      </c>
    </row>
    <row r="16" spans="1:9" ht="51" customHeight="1">
      <c r="A16" s="19">
        <v>13</v>
      </c>
      <c r="B16" s="139" t="s">
        <v>193</v>
      </c>
      <c r="C16" s="131" t="s">
        <v>299</v>
      </c>
      <c r="D16" s="149" t="s">
        <v>298</v>
      </c>
      <c r="E16" s="150">
        <v>44019</v>
      </c>
      <c r="F16" s="86"/>
      <c r="G16" s="86"/>
      <c r="H16" s="150" t="s">
        <v>11</v>
      </c>
      <c r="I16" s="150" t="s">
        <v>11</v>
      </c>
    </row>
    <row r="17" spans="1:9" ht="38.25" customHeight="1">
      <c r="A17" s="19">
        <v>14</v>
      </c>
      <c r="B17" s="139" t="s">
        <v>197</v>
      </c>
      <c r="C17" s="131" t="s">
        <v>198</v>
      </c>
      <c r="D17" s="149" t="s">
        <v>298</v>
      </c>
      <c r="E17" s="150">
        <v>44019</v>
      </c>
      <c r="F17" s="86"/>
      <c r="G17" s="86"/>
      <c r="H17" s="150" t="s">
        <v>11</v>
      </c>
      <c r="I17" s="150" t="s">
        <v>11</v>
      </c>
    </row>
    <row r="18" spans="1:9" ht="38.25" customHeight="1">
      <c r="A18" s="19">
        <v>15</v>
      </c>
      <c r="B18" s="139" t="s">
        <v>199</v>
      </c>
      <c r="C18" s="131">
        <v>55.63</v>
      </c>
      <c r="D18" s="149" t="s">
        <v>298</v>
      </c>
      <c r="E18" s="150">
        <v>44019</v>
      </c>
      <c r="F18" s="86"/>
      <c r="G18" s="86"/>
      <c r="H18" s="150" t="s">
        <v>11</v>
      </c>
      <c r="I18" s="150" t="s">
        <v>11</v>
      </c>
    </row>
    <row r="19" spans="1:9" ht="38.25" customHeight="1">
      <c r="A19" s="19">
        <v>16</v>
      </c>
      <c r="B19" s="139" t="s">
        <v>202</v>
      </c>
      <c r="C19" s="131">
        <v>64.67</v>
      </c>
      <c r="D19" s="149" t="s">
        <v>298</v>
      </c>
      <c r="E19" s="150">
        <v>44019</v>
      </c>
      <c r="F19" s="86"/>
      <c r="G19" s="86"/>
      <c r="H19" s="150" t="s">
        <v>11</v>
      </c>
      <c r="I19" s="150" t="s">
        <v>11</v>
      </c>
    </row>
    <row r="20" spans="1:9" ht="38.25" customHeight="1">
      <c r="A20" s="19">
        <v>17</v>
      </c>
      <c r="B20" s="139" t="s">
        <v>203</v>
      </c>
      <c r="C20" s="131">
        <v>65.66</v>
      </c>
      <c r="D20" s="149" t="s">
        <v>298</v>
      </c>
      <c r="E20" s="150">
        <v>44019</v>
      </c>
      <c r="F20" s="86"/>
      <c r="G20" s="86"/>
      <c r="H20" s="150" t="s">
        <v>11</v>
      </c>
      <c r="I20" s="150" t="s">
        <v>11</v>
      </c>
    </row>
    <row r="21" spans="1:9" ht="51" customHeight="1">
      <c r="A21" s="19">
        <v>18</v>
      </c>
      <c r="B21" s="139" t="s">
        <v>204</v>
      </c>
      <c r="C21" s="131" t="s">
        <v>205</v>
      </c>
      <c r="D21" s="149" t="s">
        <v>298</v>
      </c>
      <c r="E21" s="150">
        <v>44019</v>
      </c>
      <c r="F21" s="86"/>
      <c r="G21" s="86"/>
      <c r="H21" s="150" t="s">
        <v>11</v>
      </c>
      <c r="I21" s="150" t="s">
        <v>11</v>
      </c>
    </row>
    <row r="22" spans="1:9" ht="38.25" customHeight="1">
      <c r="A22" s="19">
        <v>19</v>
      </c>
      <c r="B22" s="139" t="s">
        <v>206</v>
      </c>
      <c r="C22" s="131">
        <v>27.28</v>
      </c>
      <c r="D22" s="149" t="s">
        <v>298</v>
      </c>
      <c r="E22" s="150">
        <v>44019</v>
      </c>
      <c r="F22" s="86"/>
      <c r="G22" s="86"/>
      <c r="H22" s="150" t="s">
        <v>11</v>
      </c>
      <c r="I22" s="150" t="s">
        <v>11</v>
      </c>
    </row>
    <row r="23" spans="1:9" ht="63.75" customHeight="1">
      <c r="A23" s="19">
        <v>20</v>
      </c>
      <c r="B23" s="139" t="s">
        <v>207</v>
      </c>
      <c r="C23" s="131" t="s">
        <v>208</v>
      </c>
      <c r="D23" s="149" t="s">
        <v>298</v>
      </c>
      <c r="E23" s="150">
        <v>44019</v>
      </c>
      <c r="F23" s="86"/>
      <c r="G23" s="86"/>
      <c r="H23" s="150" t="s">
        <v>11</v>
      </c>
      <c r="I23" s="150" t="s">
        <v>11</v>
      </c>
    </row>
    <row r="24" spans="1:9" ht="25.5" customHeight="1">
      <c r="A24" s="19">
        <v>21</v>
      </c>
      <c r="B24" s="139" t="s">
        <v>209</v>
      </c>
      <c r="C24" s="131" t="s">
        <v>210</v>
      </c>
      <c r="D24" s="149" t="s">
        <v>298</v>
      </c>
      <c r="E24" s="150">
        <v>44019</v>
      </c>
      <c r="F24" s="86"/>
      <c r="G24" s="86"/>
      <c r="H24" s="150" t="s">
        <v>11</v>
      </c>
      <c r="I24" s="150" t="s">
        <v>11</v>
      </c>
    </row>
    <row r="25" spans="1:9" ht="14.25" customHeight="1">
      <c r="A25" s="19">
        <v>22</v>
      </c>
      <c r="B25" s="139" t="s">
        <v>211</v>
      </c>
      <c r="C25" s="131">
        <v>10.9</v>
      </c>
      <c r="D25" s="149" t="s">
        <v>298</v>
      </c>
      <c r="E25" s="150">
        <v>44019</v>
      </c>
      <c r="F25" s="86"/>
      <c r="G25" s="86"/>
      <c r="H25" s="150" t="s">
        <v>11</v>
      </c>
      <c r="I25" s="150" t="s">
        <v>11</v>
      </c>
    </row>
    <row r="26" spans="1:9" ht="38.25" customHeight="1">
      <c r="A26" s="19">
        <v>23</v>
      </c>
      <c r="B26" s="139" t="s">
        <v>212</v>
      </c>
      <c r="C26" s="131">
        <v>114</v>
      </c>
      <c r="D26" s="149" t="s">
        <v>298</v>
      </c>
      <c r="E26" s="150">
        <v>44019</v>
      </c>
      <c r="F26" s="86"/>
      <c r="G26" s="86"/>
      <c r="H26" s="150" t="s">
        <v>11</v>
      </c>
      <c r="I26" s="150" t="s">
        <v>11</v>
      </c>
    </row>
    <row r="27" spans="1:9" ht="25.5" customHeight="1">
      <c r="A27" s="19">
        <v>24</v>
      </c>
      <c r="B27" s="139" t="s">
        <v>213</v>
      </c>
      <c r="C27" s="131" t="s">
        <v>214</v>
      </c>
      <c r="D27" s="149" t="s">
        <v>298</v>
      </c>
      <c r="E27" s="150">
        <v>44019</v>
      </c>
      <c r="F27" s="86"/>
      <c r="G27" s="86"/>
      <c r="H27" s="150" t="s">
        <v>11</v>
      </c>
      <c r="I27" s="150" t="s">
        <v>11</v>
      </c>
    </row>
    <row r="28" spans="1:9" ht="38.25" customHeight="1">
      <c r="A28" s="19">
        <v>25</v>
      </c>
      <c r="B28" s="139" t="s">
        <v>215</v>
      </c>
      <c r="C28" s="131">
        <v>112</v>
      </c>
      <c r="D28" s="149" t="s">
        <v>298</v>
      </c>
      <c r="E28" s="150">
        <v>44019</v>
      </c>
      <c r="F28" s="86"/>
      <c r="G28" s="86"/>
      <c r="H28" s="150" t="s">
        <v>11</v>
      </c>
      <c r="I28" s="150" t="s">
        <v>11</v>
      </c>
    </row>
    <row r="29" spans="1:9" ht="25.5" customHeight="1">
      <c r="A29" s="19">
        <v>26</v>
      </c>
      <c r="B29" s="139" t="s">
        <v>216</v>
      </c>
      <c r="C29" s="131">
        <v>116</v>
      </c>
      <c r="D29" s="149" t="s">
        <v>298</v>
      </c>
      <c r="E29" s="150">
        <v>44019</v>
      </c>
      <c r="F29" s="86"/>
      <c r="G29" s="86"/>
      <c r="H29" s="150" t="s">
        <v>11</v>
      </c>
      <c r="I29" s="150" t="s">
        <v>11</v>
      </c>
    </row>
    <row r="30" spans="1:9" ht="63.75" customHeight="1">
      <c r="A30" s="19">
        <v>27</v>
      </c>
      <c r="B30" s="139" t="s">
        <v>207</v>
      </c>
      <c r="C30" s="131" t="s">
        <v>218</v>
      </c>
      <c r="D30" s="149" t="s">
        <v>298</v>
      </c>
      <c r="E30" s="150">
        <v>44019</v>
      </c>
      <c r="F30" s="86"/>
      <c r="G30" s="86"/>
      <c r="H30" s="150" t="s">
        <v>11</v>
      </c>
      <c r="I30" s="150" t="s">
        <v>11</v>
      </c>
    </row>
    <row r="31" spans="1:9" ht="38.25" customHeight="1">
      <c r="A31" s="19">
        <v>28</v>
      </c>
      <c r="B31" s="139" t="s">
        <v>206</v>
      </c>
      <c r="C31" s="131">
        <v>51.52</v>
      </c>
      <c r="D31" s="149" t="s">
        <v>298</v>
      </c>
      <c r="E31" s="150">
        <v>44019</v>
      </c>
      <c r="F31" s="86"/>
      <c r="G31" s="86"/>
      <c r="H31" s="150" t="s">
        <v>11</v>
      </c>
      <c r="I31" s="150" t="s">
        <v>11</v>
      </c>
    </row>
    <row r="32" spans="1:9" ht="51" customHeight="1">
      <c r="A32" s="19">
        <v>29</v>
      </c>
      <c r="B32" s="139" t="s">
        <v>219</v>
      </c>
      <c r="C32" s="131" t="s">
        <v>220</v>
      </c>
      <c r="D32" s="149" t="s">
        <v>298</v>
      </c>
      <c r="E32" s="150">
        <v>44019</v>
      </c>
      <c r="F32" s="86"/>
      <c r="G32" s="86"/>
      <c r="H32" s="150" t="s">
        <v>11</v>
      </c>
      <c r="I32" s="150" t="s">
        <v>11</v>
      </c>
    </row>
    <row r="33" spans="1:9" ht="38.25" customHeight="1">
      <c r="A33" s="19">
        <v>30</v>
      </c>
      <c r="B33" s="139" t="s">
        <v>221</v>
      </c>
      <c r="C33" s="131" t="s">
        <v>222</v>
      </c>
      <c r="D33" s="149" t="s">
        <v>298</v>
      </c>
      <c r="E33" s="150">
        <v>44019</v>
      </c>
      <c r="F33" s="86"/>
      <c r="G33" s="86"/>
      <c r="H33" s="150" t="s">
        <v>11</v>
      </c>
      <c r="I33" s="150" t="s">
        <v>11</v>
      </c>
    </row>
    <row r="34" spans="1:9" ht="38.25" customHeight="1">
      <c r="A34" s="19">
        <v>31</v>
      </c>
      <c r="B34" s="139" t="s">
        <v>223</v>
      </c>
      <c r="C34" s="131" t="s">
        <v>224</v>
      </c>
      <c r="D34" s="149" t="s">
        <v>298</v>
      </c>
      <c r="E34" s="150">
        <v>44019</v>
      </c>
      <c r="F34" s="86"/>
      <c r="G34" s="86"/>
      <c r="H34" s="150" t="s">
        <v>11</v>
      </c>
      <c r="I34" s="150" t="s">
        <v>11</v>
      </c>
    </row>
    <row r="35" spans="1:9" ht="25.5" customHeight="1">
      <c r="A35" s="19">
        <v>32</v>
      </c>
      <c r="B35" s="139" t="s">
        <v>225</v>
      </c>
      <c r="C35" s="131" t="s">
        <v>226</v>
      </c>
      <c r="D35" s="149" t="s">
        <v>298</v>
      </c>
      <c r="E35" s="150">
        <v>44019</v>
      </c>
      <c r="F35" s="86"/>
      <c r="G35" s="86"/>
      <c r="H35" s="150" t="s">
        <v>11</v>
      </c>
      <c r="I35" s="150" t="s">
        <v>11</v>
      </c>
    </row>
    <row r="36" spans="1:9" ht="51" customHeight="1">
      <c r="A36" s="19">
        <v>33</v>
      </c>
      <c r="B36" s="139" t="s">
        <v>227</v>
      </c>
      <c r="C36" s="131">
        <v>69</v>
      </c>
      <c r="D36" s="149" t="s">
        <v>298</v>
      </c>
      <c r="E36" s="150">
        <v>44019</v>
      </c>
      <c r="F36" s="86"/>
      <c r="G36" s="86"/>
      <c r="H36" s="150" t="s">
        <v>11</v>
      </c>
      <c r="I36" s="150" t="s">
        <v>11</v>
      </c>
    </row>
    <row r="37" spans="1:9" ht="25.5" customHeight="1">
      <c r="A37" s="19">
        <v>34</v>
      </c>
      <c r="B37" s="139" t="s">
        <v>228</v>
      </c>
      <c r="C37" s="131">
        <v>80</v>
      </c>
      <c r="D37" s="149" t="s">
        <v>298</v>
      </c>
      <c r="E37" s="150">
        <v>44019</v>
      </c>
      <c r="F37" s="86"/>
      <c r="G37" s="86"/>
      <c r="H37" s="150" t="s">
        <v>11</v>
      </c>
      <c r="I37" s="150" t="s">
        <v>11</v>
      </c>
    </row>
    <row r="38" spans="1:9" ht="25.5" customHeight="1">
      <c r="A38" s="19">
        <v>35</v>
      </c>
      <c r="B38" s="139" t="s">
        <v>229</v>
      </c>
      <c r="C38" s="131">
        <v>74.75</v>
      </c>
      <c r="D38" s="149" t="s">
        <v>298</v>
      </c>
      <c r="E38" s="150">
        <v>44019</v>
      </c>
      <c r="F38" s="86"/>
      <c r="G38" s="86"/>
      <c r="H38" s="150" t="s">
        <v>11</v>
      </c>
      <c r="I38" s="150" t="s">
        <v>11</v>
      </c>
    </row>
    <row r="39" spans="1:9" ht="38.25" customHeight="1">
      <c r="A39" s="19">
        <v>36</v>
      </c>
      <c r="B39" s="139" t="s">
        <v>230</v>
      </c>
      <c r="C39" s="131" t="s">
        <v>231</v>
      </c>
      <c r="D39" s="149" t="s">
        <v>298</v>
      </c>
      <c r="E39" s="150">
        <v>44019</v>
      </c>
      <c r="F39" s="86"/>
      <c r="G39" s="86"/>
      <c r="H39" s="150" t="s">
        <v>11</v>
      </c>
      <c r="I39" s="150" t="s">
        <v>11</v>
      </c>
    </row>
    <row r="40" spans="1:9" ht="25.5" customHeight="1">
      <c r="A40" s="19">
        <v>37</v>
      </c>
      <c r="B40" s="139" t="s">
        <v>232</v>
      </c>
      <c r="C40" s="131">
        <v>96.97</v>
      </c>
      <c r="D40" s="149" t="s">
        <v>298</v>
      </c>
      <c r="E40" s="150">
        <v>44019</v>
      </c>
      <c r="F40" s="86"/>
      <c r="G40" s="86"/>
      <c r="H40" s="150" t="s">
        <v>11</v>
      </c>
      <c r="I40" s="150" t="s">
        <v>11</v>
      </c>
    </row>
    <row r="41" spans="1:9" ht="38.25" customHeight="1">
      <c r="A41" s="19">
        <v>38</v>
      </c>
      <c r="B41" s="139" t="s">
        <v>233</v>
      </c>
      <c r="C41" s="131" t="s">
        <v>234</v>
      </c>
      <c r="D41" s="149" t="s">
        <v>298</v>
      </c>
      <c r="E41" s="150">
        <v>44019</v>
      </c>
      <c r="F41" s="86"/>
      <c r="G41" s="86"/>
      <c r="H41" s="150" t="s">
        <v>11</v>
      </c>
      <c r="I41" s="150" t="s">
        <v>11</v>
      </c>
    </row>
    <row r="42" spans="1:9" ht="38.25" customHeight="1">
      <c r="A42" s="19">
        <v>39</v>
      </c>
      <c r="B42" s="139" t="s">
        <v>235</v>
      </c>
      <c r="C42" s="131" t="s">
        <v>236</v>
      </c>
      <c r="D42" s="149" t="s">
        <v>298</v>
      </c>
      <c r="E42" s="150">
        <v>44019</v>
      </c>
      <c r="F42" s="86"/>
      <c r="G42" s="86"/>
      <c r="H42" s="150" t="s">
        <v>11</v>
      </c>
      <c r="I42" s="150" t="s">
        <v>11</v>
      </c>
    </row>
    <row r="43" spans="1:9" ht="51" customHeight="1">
      <c r="A43" s="19">
        <v>40</v>
      </c>
      <c r="B43" s="139" t="s">
        <v>237</v>
      </c>
      <c r="C43" s="131" t="s">
        <v>238</v>
      </c>
      <c r="D43" s="149" t="s">
        <v>298</v>
      </c>
      <c r="E43" s="150" t="s">
        <v>11</v>
      </c>
      <c r="F43" s="86"/>
      <c r="G43" s="86"/>
      <c r="H43" s="150">
        <v>44029</v>
      </c>
      <c r="I43" s="150" t="s">
        <v>11</v>
      </c>
    </row>
    <row r="44" spans="1:9" ht="24" customHeight="1">
      <c r="A44" s="19">
        <v>41</v>
      </c>
      <c r="B44" s="139" t="s">
        <v>241</v>
      </c>
      <c r="C44" s="131" t="s">
        <v>242</v>
      </c>
      <c r="D44" s="149" t="s">
        <v>298</v>
      </c>
      <c r="E44" s="150" t="s">
        <v>11</v>
      </c>
      <c r="F44" s="86"/>
      <c r="G44" s="86"/>
      <c r="H44" s="150">
        <v>44029</v>
      </c>
      <c r="I44" s="150" t="s">
        <v>11</v>
      </c>
    </row>
    <row r="45" spans="1:9" ht="25.5" customHeight="1">
      <c r="A45" s="19">
        <v>42</v>
      </c>
      <c r="B45" s="139" t="s">
        <v>243</v>
      </c>
      <c r="C45" s="131" t="s">
        <v>244</v>
      </c>
      <c r="D45" s="149" t="s">
        <v>298</v>
      </c>
      <c r="E45" s="150" t="s">
        <v>11</v>
      </c>
      <c r="F45" s="86"/>
      <c r="G45" s="86"/>
      <c r="H45" s="150">
        <v>44029</v>
      </c>
      <c r="I45" s="150" t="s">
        <v>11</v>
      </c>
    </row>
    <row r="46" spans="1:9" ht="51" customHeight="1">
      <c r="A46" s="19">
        <v>43</v>
      </c>
      <c r="B46" s="139" t="s">
        <v>245</v>
      </c>
      <c r="C46" s="131" t="s">
        <v>246</v>
      </c>
      <c r="D46" s="149" t="s">
        <v>298</v>
      </c>
      <c r="E46" s="150" t="s">
        <v>11</v>
      </c>
      <c r="F46" s="86"/>
      <c r="G46" s="86"/>
      <c r="H46" s="150">
        <v>44029</v>
      </c>
      <c r="I46" s="150" t="s">
        <v>11</v>
      </c>
    </row>
    <row r="47" spans="1:9" ht="25.5" customHeight="1">
      <c r="A47" s="19">
        <v>44</v>
      </c>
      <c r="B47" s="139" t="s">
        <v>247</v>
      </c>
      <c r="C47" s="131" t="s">
        <v>248</v>
      </c>
      <c r="D47" s="149" t="s">
        <v>298</v>
      </c>
      <c r="E47" s="150" t="s">
        <v>300</v>
      </c>
      <c r="F47" s="86"/>
      <c r="G47" s="86"/>
      <c r="H47" s="150">
        <v>44029</v>
      </c>
      <c r="I47" s="150" t="s">
        <v>11</v>
      </c>
    </row>
    <row r="48" spans="1:9" ht="25.5" customHeight="1">
      <c r="A48" s="19">
        <v>45</v>
      </c>
      <c r="B48" s="139" t="s">
        <v>249</v>
      </c>
      <c r="C48" s="131" t="s">
        <v>250</v>
      </c>
      <c r="D48" s="149" t="s">
        <v>298</v>
      </c>
      <c r="E48" s="150" t="s">
        <v>11</v>
      </c>
      <c r="F48" s="86"/>
      <c r="G48" s="86"/>
      <c r="H48" s="150">
        <v>44029</v>
      </c>
      <c r="I48" s="150" t="s">
        <v>11</v>
      </c>
    </row>
    <row r="49" spans="1:9" ht="36" customHeight="1">
      <c r="A49" s="19">
        <v>46</v>
      </c>
      <c r="B49" s="139" t="s">
        <v>252</v>
      </c>
      <c r="C49" s="131" t="s">
        <v>253</v>
      </c>
      <c r="D49" s="149" t="s">
        <v>298</v>
      </c>
      <c r="E49" s="150"/>
      <c r="F49" s="86"/>
      <c r="G49" s="86"/>
      <c r="H49" s="150">
        <v>44029</v>
      </c>
      <c r="I49" s="150" t="s">
        <v>11</v>
      </c>
    </row>
    <row r="50" spans="1:9" ht="25.5" customHeight="1">
      <c r="A50" s="19">
        <v>47</v>
      </c>
      <c r="B50" s="139" t="s">
        <v>254</v>
      </c>
      <c r="C50" s="131" t="s">
        <v>255</v>
      </c>
      <c r="D50" s="149" t="s">
        <v>298</v>
      </c>
      <c r="E50" s="150" t="s">
        <v>11</v>
      </c>
      <c r="F50" s="86"/>
      <c r="G50" s="86"/>
      <c r="H50" s="150">
        <v>44029</v>
      </c>
      <c r="I50" s="150" t="s">
        <v>11</v>
      </c>
    </row>
    <row r="51" spans="1:9" ht="24" customHeight="1">
      <c r="A51" s="19">
        <v>48</v>
      </c>
      <c r="B51" s="139" t="s">
        <v>257</v>
      </c>
      <c r="C51" s="131" t="s">
        <v>258</v>
      </c>
      <c r="D51" s="149" t="s">
        <v>298</v>
      </c>
      <c r="E51" s="150" t="s">
        <v>11</v>
      </c>
      <c r="F51" s="86"/>
      <c r="G51" s="86"/>
      <c r="H51" s="150">
        <v>44029</v>
      </c>
      <c r="I51" s="150" t="s">
        <v>11</v>
      </c>
    </row>
    <row r="52" spans="1:9" ht="84" customHeight="1">
      <c r="A52" s="19">
        <v>49</v>
      </c>
      <c r="B52" s="139" t="s">
        <v>259</v>
      </c>
      <c r="C52" s="131" t="s">
        <v>260</v>
      </c>
      <c r="D52" s="149" t="s">
        <v>298</v>
      </c>
      <c r="E52" s="150" t="s">
        <v>11</v>
      </c>
      <c r="F52" s="86"/>
      <c r="G52" s="86"/>
      <c r="H52" s="150" t="s">
        <v>11</v>
      </c>
      <c r="I52" s="150">
        <v>44039</v>
      </c>
    </row>
    <row r="53" spans="1:9" ht="108" customHeight="1">
      <c r="A53" s="19">
        <v>50</v>
      </c>
      <c r="B53" s="139" t="s">
        <v>262</v>
      </c>
      <c r="C53" s="131" t="s">
        <v>263</v>
      </c>
      <c r="D53" s="149" t="s">
        <v>298</v>
      </c>
      <c r="E53" s="150" t="s">
        <v>11</v>
      </c>
      <c r="F53" s="86"/>
      <c r="G53" s="86"/>
      <c r="H53" s="150" t="s">
        <v>11</v>
      </c>
      <c r="I53" s="150">
        <v>44039</v>
      </c>
    </row>
    <row r="54" spans="1:9" ht="48" customHeight="1">
      <c r="A54" s="19">
        <v>51</v>
      </c>
      <c r="B54" s="139" t="s">
        <v>264</v>
      </c>
      <c r="C54" s="131" t="s">
        <v>265</v>
      </c>
      <c r="D54" s="149" t="s">
        <v>298</v>
      </c>
      <c r="E54" s="150" t="s">
        <v>11</v>
      </c>
      <c r="F54" s="86"/>
      <c r="G54" s="86"/>
      <c r="H54" s="150" t="s">
        <v>11</v>
      </c>
      <c r="I54" s="150">
        <v>44039</v>
      </c>
    </row>
    <row r="55" spans="1:9" ht="48" customHeight="1">
      <c r="A55" s="19">
        <v>52</v>
      </c>
      <c r="B55" s="40" t="s">
        <v>266</v>
      </c>
      <c r="C55" s="131" t="s">
        <v>267</v>
      </c>
      <c r="D55" s="149" t="s">
        <v>298</v>
      </c>
      <c r="E55" s="150" t="s">
        <v>11</v>
      </c>
      <c r="F55" s="86"/>
      <c r="G55" s="86"/>
      <c r="H55" s="150" t="s">
        <v>11</v>
      </c>
      <c r="I55" s="150">
        <v>44039</v>
      </c>
    </row>
    <row r="56" spans="1:3" ht="15" customHeight="1">
      <c r="A56" s="151" t="s">
        <v>17</v>
      </c>
      <c r="B56" s="152"/>
      <c r="C56" s="152"/>
    </row>
    <row r="57" spans="1:5" ht="14.25" customHeight="1">
      <c r="A57" s="153" t="s">
        <v>292</v>
      </c>
      <c r="B57" s="153"/>
      <c r="C57" s="153"/>
      <c r="D57" s="1" t="s">
        <v>293</v>
      </c>
      <c r="E57" s="1"/>
    </row>
    <row r="58" spans="1:5" ht="15" customHeight="1">
      <c r="A58" s="152"/>
      <c r="B58" s="154"/>
      <c r="E58" s="155"/>
    </row>
    <row r="59" spans="1:5" ht="15" customHeight="1">
      <c r="A59" s="156"/>
      <c r="B59" s="151"/>
      <c r="E59" s="155"/>
    </row>
    <row r="60" spans="1:5" ht="15" customHeight="1">
      <c r="A60" s="157" t="s">
        <v>20</v>
      </c>
      <c r="B60" s="152"/>
      <c r="E60" s="152"/>
    </row>
    <row r="61" spans="1:5" ht="14.25" customHeight="1">
      <c r="A61" s="12" t="s">
        <v>294</v>
      </c>
      <c r="B61" s="12"/>
      <c r="C61" s="12"/>
      <c r="D61" s="1" t="s">
        <v>293</v>
      </c>
      <c r="E61" s="1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zoomScale="90" zoomScaleNormal="90" workbookViewId="0" topLeftCell="A10">
      <selection activeCell="A3" sqref="A3"/>
    </sheetView>
  </sheetViews>
  <sheetFormatPr defaultColWidth="8.796875" defaultRowHeight="14.25" customHeight="1"/>
  <cols>
    <col min="1" max="1" width="10.19921875" style="0" customWidth="1"/>
    <col min="2" max="2" width="10.19921875" style="158" customWidth="1"/>
    <col min="3" max="3" width="13.19921875" style="159" customWidth="1"/>
    <col min="4" max="4" width="10.19921875" style="0" customWidth="1"/>
    <col min="5" max="5" width="17.296875" style="84" customWidth="1"/>
    <col min="6" max="16384" width="10.19921875" style="0" customWidth="1"/>
  </cols>
  <sheetData>
    <row r="1" spans="1:5" ht="16.5" customHeight="1">
      <c r="A1" s="160" t="s">
        <v>301</v>
      </c>
      <c r="B1" s="160"/>
      <c r="C1" s="160"/>
      <c r="D1" s="160"/>
      <c r="E1" s="160"/>
    </row>
    <row r="2" spans="1:3" ht="14.25" customHeight="1">
      <c r="A2" s="161" t="s">
        <v>302</v>
      </c>
      <c r="B2" s="161"/>
      <c r="C2" s="162"/>
    </row>
    <row r="3" spans="1:5" ht="24" customHeight="1">
      <c r="A3" s="133" t="s">
        <v>296</v>
      </c>
      <c r="B3" s="131" t="s">
        <v>111</v>
      </c>
      <c r="C3" s="132" t="s">
        <v>114</v>
      </c>
      <c r="D3" s="133" t="s">
        <v>165</v>
      </c>
      <c r="E3" s="163" t="s">
        <v>297</v>
      </c>
    </row>
    <row r="4" spans="1:5" ht="40.5" customHeight="1">
      <c r="A4" s="149">
        <v>1</v>
      </c>
      <c r="B4" s="164" t="s">
        <v>173</v>
      </c>
      <c r="C4" s="164">
        <v>1.2</v>
      </c>
      <c r="D4" s="149" t="s">
        <v>298</v>
      </c>
      <c r="E4" s="150"/>
    </row>
    <row r="5" spans="1:5" ht="40.5" customHeight="1">
      <c r="A5" s="149">
        <v>2</v>
      </c>
      <c r="B5" s="164" t="s">
        <v>177</v>
      </c>
      <c r="C5" s="164" t="s">
        <v>178</v>
      </c>
      <c r="D5" s="149" t="s">
        <v>298</v>
      </c>
      <c r="E5" s="165"/>
    </row>
    <row r="6" spans="1:5" ht="40.5" customHeight="1">
      <c r="A6" s="149">
        <v>3</v>
      </c>
      <c r="B6" s="164" t="s">
        <v>179</v>
      </c>
      <c r="C6" s="166" t="s">
        <v>180</v>
      </c>
      <c r="D6" s="149" t="s">
        <v>298</v>
      </c>
      <c r="E6" s="165"/>
    </row>
    <row r="7" spans="1:5" ht="27" customHeight="1">
      <c r="A7" s="149">
        <v>4</v>
      </c>
      <c r="B7" s="164" t="s">
        <v>181</v>
      </c>
      <c r="C7" s="164" t="s">
        <v>182</v>
      </c>
      <c r="D7" s="149" t="s">
        <v>298</v>
      </c>
      <c r="E7" s="165"/>
    </row>
    <row r="8" spans="1:5" ht="54" customHeight="1">
      <c r="A8" s="149">
        <v>5</v>
      </c>
      <c r="B8" s="164" t="s">
        <v>183</v>
      </c>
      <c r="C8" s="164">
        <v>18.19</v>
      </c>
      <c r="D8" s="149" t="s">
        <v>298</v>
      </c>
      <c r="E8" s="165"/>
    </row>
    <row r="9" spans="1:5" ht="40.5" customHeight="1">
      <c r="A9" s="149">
        <v>6</v>
      </c>
      <c r="B9" s="164" t="s">
        <v>184</v>
      </c>
      <c r="C9" s="166">
        <v>108</v>
      </c>
      <c r="D9" s="149" t="s">
        <v>298</v>
      </c>
      <c r="E9" s="165"/>
    </row>
    <row r="10" spans="1:5" ht="40.5" customHeight="1">
      <c r="A10" s="149">
        <v>7</v>
      </c>
      <c r="B10" s="164" t="s">
        <v>185</v>
      </c>
      <c r="C10" s="164">
        <v>22.21</v>
      </c>
      <c r="D10" s="149" t="s">
        <v>298</v>
      </c>
      <c r="E10" s="165"/>
    </row>
    <row r="11" spans="1:5" ht="40.5" customHeight="1">
      <c r="A11" s="149">
        <v>8</v>
      </c>
      <c r="B11" s="164" t="s">
        <v>186</v>
      </c>
      <c r="C11" s="164">
        <v>23.24</v>
      </c>
      <c r="D11" s="149" t="s">
        <v>298</v>
      </c>
      <c r="E11" s="165"/>
    </row>
    <row r="12" spans="1:5" ht="40.5" customHeight="1">
      <c r="A12" s="149">
        <v>9</v>
      </c>
      <c r="B12" s="164" t="s">
        <v>187</v>
      </c>
      <c r="C12" s="164">
        <v>25.26</v>
      </c>
      <c r="D12" s="149" t="s">
        <v>298</v>
      </c>
      <c r="E12" s="165"/>
    </row>
    <row r="13" spans="1:5" ht="40.5" customHeight="1">
      <c r="A13" s="149">
        <v>10</v>
      </c>
      <c r="B13" s="164" t="s">
        <v>188</v>
      </c>
      <c r="C13" s="164">
        <v>33.34</v>
      </c>
      <c r="D13" s="149" t="s">
        <v>298</v>
      </c>
      <c r="E13" s="165"/>
    </row>
    <row r="14" spans="1:5" ht="67.5" customHeight="1">
      <c r="A14" s="149">
        <v>11</v>
      </c>
      <c r="B14" s="164" t="s">
        <v>190</v>
      </c>
      <c r="C14" s="164" t="s">
        <v>191</v>
      </c>
      <c r="D14" s="149" t="s">
        <v>298</v>
      </c>
      <c r="E14" s="165"/>
    </row>
    <row r="15" spans="1:5" ht="81" customHeight="1">
      <c r="A15" s="149">
        <v>12</v>
      </c>
      <c r="B15" s="164" t="s">
        <v>192</v>
      </c>
      <c r="C15" s="164">
        <v>37</v>
      </c>
      <c r="D15" s="149" t="s">
        <v>298</v>
      </c>
      <c r="E15" s="165"/>
    </row>
    <row r="16" spans="1:5" ht="54" customHeight="1">
      <c r="A16" s="149">
        <v>13</v>
      </c>
      <c r="B16" s="164" t="s">
        <v>193</v>
      </c>
      <c r="C16" s="164" t="s">
        <v>299</v>
      </c>
      <c r="D16" s="149" t="s">
        <v>298</v>
      </c>
      <c r="E16" s="165"/>
    </row>
    <row r="17" spans="1:5" ht="40.5" customHeight="1">
      <c r="A17" s="149">
        <v>14</v>
      </c>
      <c r="B17" s="164" t="s">
        <v>197</v>
      </c>
      <c r="C17" s="164" t="s">
        <v>198</v>
      </c>
      <c r="D17" s="149" t="s">
        <v>298</v>
      </c>
      <c r="E17" s="165"/>
    </row>
    <row r="18" spans="1:5" ht="40.5" customHeight="1">
      <c r="A18" s="149">
        <v>15</v>
      </c>
      <c r="B18" s="164" t="s">
        <v>199</v>
      </c>
      <c r="C18" s="164">
        <v>55.63</v>
      </c>
      <c r="D18" s="149" t="s">
        <v>298</v>
      </c>
      <c r="E18" s="165"/>
    </row>
    <row r="19" spans="1:5" ht="40.5" customHeight="1">
      <c r="A19" s="149">
        <v>16</v>
      </c>
      <c r="B19" s="164" t="s">
        <v>202</v>
      </c>
      <c r="C19" s="164">
        <v>64.67</v>
      </c>
      <c r="D19" s="149" t="s">
        <v>298</v>
      </c>
      <c r="E19" s="165"/>
    </row>
    <row r="20" spans="1:5" ht="40.5" customHeight="1">
      <c r="A20" s="149">
        <v>17</v>
      </c>
      <c r="B20" s="164" t="s">
        <v>203</v>
      </c>
      <c r="C20" s="164">
        <v>65.66</v>
      </c>
      <c r="D20" s="149" t="s">
        <v>298</v>
      </c>
      <c r="E20" s="165"/>
    </row>
    <row r="21" spans="1:5" ht="54" customHeight="1">
      <c r="A21" s="149">
        <v>18</v>
      </c>
      <c r="B21" s="164" t="s">
        <v>204</v>
      </c>
      <c r="C21" s="164" t="s">
        <v>205</v>
      </c>
      <c r="D21" s="149" t="s">
        <v>298</v>
      </c>
      <c r="E21" s="165"/>
    </row>
    <row r="22" spans="1:5" ht="40.5" customHeight="1">
      <c r="A22" s="149">
        <v>19</v>
      </c>
      <c r="B22" s="164" t="s">
        <v>206</v>
      </c>
      <c r="C22" s="164">
        <v>27.28</v>
      </c>
      <c r="D22" s="149" t="s">
        <v>298</v>
      </c>
      <c r="E22" s="165"/>
    </row>
    <row r="23" spans="1:5" ht="67.5" customHeight="1">
      <c r="A23" s="149">
        <v>20</v>
      </c>
      <c r="B23" s="164" t="s">
        <v>207</v>
      </c>
      <c r="C23" s="164" t="s">
        <v>208</v>
      </c>
      <c r="D23" s="149" t="s">
        <v>298</v>
      </c>
      <c r="E23" s="165"/>
    </row>
    <row r="24" spans="1:5" ht="27" customHeight="1">
      <c r="A24" s="149">
        <v>21</v>
      </c>
      <c r="B24" s="164" t="s">
        <v>209</v>
      </c>
      <c r="C24" s="164" t="s">
        <v>210</v>
      </c>
      <c r="D24" s="149" t="s">
        <v>298</v>
      </c>
      <c r="E24" s="165"/>
    </row>
    <row r="25" spans="1:5" ht="14.25" customHeight="1">
      <c r="A25" s="149">
        <v>22</v>
      </c>
      <c r="B25" s="164" t="s">
        <v>211</v>
      </c>
      <c r="C25" s="166">
        <v>10.9</v>
      </c>
      <c r="D25" s="149" t="s">
        <v>298</v>
      </c>
      <c r="E25" s="165"/>
    </row>
    <row r="26" spans="1:5" ht="40.5" customHeight="1">
      <c r="A26" s="149">
        <v>23</v>
      </c>
      <c r="B26" s="164" t="s">
        <v>212</v>
      </c>
      <c r="C26" s="164">
        <v>114</v>
      </c>
      <c r="D26" s="149" t="s">
        <v>298</v>
      </c>
      <c r="E26" s="165"/>
    </row>
    <row r="27" spans="1:5" ht="40.5" customHeight="1">
      <c r="A27" s="149">
        <v>24</v>
      </c>
      <c r="B27" s="164" t="s">
        <v>213</v>
      </c>
      <c r="C27" s="164" t="s">
        <v>214</v>
      </c>
      <c r="D27" s="149" t="s">
        <v>298</v>
      </c>
      <c r="E27" s="165"/>
    </row>
    <row r="28" spans="1:5" ht="40.5" customHeight="1">
      <c r="A28" s="149">
        <v>25</v>
      </c>
      <c r="B28" s="164" t="s">
        <v>215</v>
      </c>
      <c r="C28" s="164">
        <v>112</v>
      </c>
      <c r="D28" s="149" t="s">
        <v>298</v>
      </c>
      <c r="E28" s="165"/>
    </row>
    <row r="29" spans="1:5" ht="40.5" customHeight="1">
      <c r="A29" s="149">
        <v>26</v>
      </c>
      <c r="B29" s="164" t="s">
        <v>216</v>
      </c>
      <c r="C29" s="166">
        <v>116</v>
      </c>
      <c r="D29" s="149" t="s">
        <v>298</v>
      </c>
      <c r="E29" s="165"/>
    </row>
    <row r="30" spans="1:5" ht="67.5" customHeight="1">
      <c r="A30" s="149">
        <v>27</v>
      </c>
      <c r="B30" s="164" t="s">
        <v>207</v>
      </c>
      <c r="C30" s="164" t="s">
        <v>218</v>
      </c>
      <c r="D30" s="149" t="s">
        <v>298</v>
      </c>
      <c r="E30" s="165"/>
    </row>
    <row r="31" spans="1:5" ht="40.5" customHeight="1">
      <c r="A31" s="149">
        <v>28</v>
      </c>
      <c r="B31" s="164" t="s">
        <v>206</v>
      </c>
      <c r="C31" s="164">
        <v>51.52</v>
      </c>
      <c r="D31" s="149" t="s">
        <v>298</v>
      </c>
      <c r="E31" s="165"/>
    </row>
    <row r="32" spans="1:5" ht="54" customHeight="1">
      <c r="A32" s="149">
        <v>29</v>
      </c>
      <c r="B32" s="164" t="s">
        <v>219</v>
      </c>
      <c r="C32" s="166">
        <v>126</v>
      </c>
      <c r="D32" s="149" t="s">
        <v>298</v>
      </c>
      <c r="E32" s="165"/>
    </row>
    <row r="33" spans="1:5" ht="40.5" customHeight="1">
      <c r="A33" s="149">
        <v>30</v>
      </c>
      <c r="B33" s="164" t="s">
        <v>221</v>
      </c>
      <c r="C33" s="166" t="s">
        <v>222</v>
      </c>
      <c r="D33" s="149" t="s">
        <v>298</v>
      </c>
      <c r="E33" s="165"/>
    </row>
    <row r="34" spans="1:5" ht="54" customHeight="1">
      <c r="A34" s="149">
        <v>31</v>
      </c>
      <c r="B34" s="164" t="s">
        <v>223</v>
      </c>
      <c r="C34" s="166" t="s">
        <v>224</v>
      </c>
      <c r="D34" s="149" t="s">
        <v>298</v>
      </c>
      <c r="E34" s="165"/>
    </row>
    <row r="35" spans="1:5" ht="27" customHeight="1">
      <c r="A35" s="149">
        <v>32</v>
      </c>
      <c r="B35" s="164" t="s">
        <v>225</v>
      </c>
      <c r="C35" s="166" t="s">
        <v>226</v>
      </c>
      <c r="D35" s="149" t="s">
        <v>298</v>
      </c>
      <c r="E35" s="165"/>
    </row>
    <row r="36" spans="1:5" ht="67.5" customHeight="1">
      <c r="A36" s="149">
        <v>33</v>
      </c>
      <c r="B36" s="164" t="s">
        <v>227</v>
      </c>
      <c r="C36" s="166">
        <v>69</v>
      </c>
      <c r="D36" s="149" t="s">
        <v>298</v>
      </c>
      <c r="E36" s="165"/>
    </row>
    <row r="37" spans="1:5" ht="27" customHeight="1">
      <c r="A37" s="149">
        <v>34</v>
      </c>
      <c r="B37" s="164" t="s">
        <v>228</v>
      </c>
      <c r="C37" s="164">
        <v>80</v>
      </c>
      <c r="D37" s="149" t="s">
        <v>298</v>
      </c>
      <c r="E37" s="165"/>
    </row>
    <row r="38" spans="1:5" ht="27" customHeight="1">
      <c r="A38" s="149">
        <v>35</v>
      </c>
      <c r="B38" s="164" t="s">
        <v>229</v>
      </c>
      <c r="C38" s="166">
        <v>74.75</v>
      </c>
      <c r="D38" s="149" t="s">
        <v>298</v>
      </c>
      <c r="E38" s="165"/>
    </row>
    <row r="39" spans="1:5" ht="40.5" customHeight="1">
      <c r="A39" s="149">
        <v>36</v>
      </c>
      <c r="B39" s="164" t="s">
        <v>230</v>
      </c>
      <c r="C39" s="166" t="s">
        <v>231</v>
      </c>
      <c r="D39" s="149" t="s">
        <v>298</v>
      </c>
      <c r="E39" s="165"/>
    </row>
    <row r="40" spans="1:5" ht="40.5" customHeight="1">
      <c r="A40" s="149">
        <v>37</v>
      </c>
      <c r="B40" s="164" t="s">
        <v>232</v>
      </c>
      <c r="C40" s="166">
        <v>96.97</v>
      </c>
      <c r="D40" s="149" t="s">
        <v>298</v>
      </c>
      <c r="E40" s="165"/>
    </row>
    <row r="41" spans="1:5" ht="27" customHeight="1">
      <c r="A41" s="149">
        <v>38</v>
      </c>
      <c r="B41" s="164" t="s">
        <v>303</v>
      </c>
      <c r="C41" s="166" t="s">
        <v>304</v>
      </c>
      <c r="D41" s="149" t="s">
        <v>298</v>
      </c>
      <c r="E41" s="165"/>
    </row>
    <row r="42" spans="1:5" ht="40.5" customHeight="1">
      <c r="A42" s="149">
        <v>39</v>
      </c>
      <c r="B42" s="164" t="s">
        <v>233</v>
      </c>
      <c r="C42" s="166" t="s">
        <v>234</v>
      </c>
      <c r="D42" s="149" t="s">
        <v>298</v>
      </c>
      <c r="E42" s="165"/>
    </row>
    <row r="43" spans="1:5" ht="40.5" customHeight="1">
      <c r="A43" s="149">
        <v>40</v>
      </c>
      <c r="B43" s="164" t="s">
        <v>235</v>
      </c>
      <c r="C43" s="166" t="s">
        <v>236</v>
      </c>
      <c r="D43" s="149" t="s">
        <v>298</v>
      </c>
      <c r="E43" s="165"/>
    </row>
    <row r="44" spans="1:5" ht="54" customHeight="1">
      <c r="A44" s="149">
        <v>41</v>
      </c>
      <c r="B44" s="164" t="s">
        <v>237</v>
      </c>
      <c r="C44" s="164" t="s">
        <v>238</v>
      </c>
      <c r="D44" s="149" t="s">
        <v>298</v>
      </c>
      <c r="E44" s="165"/>
    </row>
    <row r="45" spans="1:5" ht="27" customHeight="1">
      <c r="A45" s="149">
        <v>42</v>
      </c>
      <c r="B45" s="164" t="s">
        <v>241</v>
      </c>
      <c r="C45" s="164" t="s">
        <v>242</v>
      </c>
      <c r="D45" s="149" t="s">
        <v>298</v>
      </c>
      <c r="E45" s="165"/>
    </row>
    <row r="46" spans="1:5" ht="27" customHeight="1">
      <c r="A46" s="149">
        <v>43</v>
      </c>
      <c r="B46" s="164" t="s">
        <v>243</v>
      </c>
      <c r="C46" s="164" t="s">
        <v>244</v>
      </c>
      <c r="D46" s="149" t="s">
        <v>298</v>
      </c>
      <c r="E46" s="165"/>
    </row>
    <row r="47" spans="1:5" ht="54" customHeight="1">
      <c r="A47" s="149">
        <v>44</v>
      </c>
      <c r="B47" s="164" t="s">
        <v>245</v>
      </c>
      <c r="C47" s="164" t="s">
        <v>246</v>
      </c>
      <c r="D47" s="149" t="s">
        <v>298</v>
      </c>
      <c r="E47" s="165"/>
    </row>
    <row r="48" spans="1:5" ht="27" customHeight="1">
      <c r="A48" s="149">
        <v>45</v>
      </c>
      <c r="B48" s="164" t="s">
        <v>247</v>
      </c>
      <c r="C48" s="164" t="s">
        <v>248</v>
      </c>
      <c r="D48" s="149" t="s">
        <v>298</v>
      </c>
      <c r="E48" s="165"/>
    </row>
    <row r="49" spans="1:5" ht="27" customHeight="1">
      <c r="A49" s="149">
        <v>46</v>
      </c>
      <c r="B49" s="164" t="s">
        <v>249</v>
      </c>
      <c r="C49" s="164" t="s">
        <v>250</v>
      </c>
      <c r="D49" s="149" t="s">
        <v>298</v>
      </c>
      <c r="E49" s="165"/>
    </row>
    <row r="50" spans="1:5" ht="27" customHeight="1">
      <c r="A50" s="149">
        <v>47</v>
      </c>
      <c r="B50" s="164" t="s">
        <v>252</v>
      </c>
      <c r="C50" s="164" t="s">
        <v>253</v>
      </c>
      <c r="D50" s="149" t="s">
        <v>298</v>
      </c>
      <c r="E50" s="165"/>
    </row>
    <row r="51" spans="1:5" ht="27" customHeight="1">
      <c r="A51" s="149">
        <v>48</v>
      </c>
      <c r="B51" s="164" t="s">
        <v>254</v>
      </c>
      <c r="C51" s="164" t="s">
        <v>255</v>
      </c>
      <c r="D51" s="149" t="s">
        <v>298</v>
      </c>
      <c r="E51" s="165"/>
    </row>
    <row r="52" spans="1:5" ht="27" customHeight="1">
      <c r="A52" s="149">
        <v>49</v>
      </c>
      <c r="B52" s="164" t="s">
        <v>257</v>
      </c>
      <c r="C52" s="164" t="s">
        <v>258</v>
      </c>
      <c r="D52" s="149" t="s">
        <v>298</v>
      </c>
      <c r="E52" s="165"/>
    </row>
    <row r="53" spans="1:5" ht="14.25" customHeight="1">
      <c r="A53" s="149">
        <v>50</v>
      </c>
      <c r="B53" s="164" t="s">
        <v>305</v>
      </c>
      <c r="C53" s="164" t="s">
        <v>306</v>
      </c>
      <c r="D53" s="149" t="s">
        <v>298</v>
      </c>
      <c r="E53" s="165"/>
    </row>
    <row r="54" spans="1:5" ht="54" customHeight="1">
      <c r="A54" s="149">
        <v>51</v>
      </c>
      <c r="B54" s="167" t="s">
        <v>307</v>
      </c>
      <c r="C54" s="168" t="s">
        <v>308</v>
      </c>
      <c r="D54" s="149" t="s">
        <v>298</v>
      </c>
      <c r="E54" s="165"/>
    </row>
    <row r="55" spans="1:5" ht="81" customHeight="1">
      <c r="A55" s="149">
        <v>52</v>
      </c>
      <c r="B55" s="169" t="s">
        <v>309</v>
      </c>
      <c r="C55" s="170" t="s">
        <v>310</v>
      </c>
      <c r="D55" s="149" t="s">
        <v>298</v>
      </c>
      <c r="E55" s="165"/>
    </row>
    <row r="56" spans="1:5" ht="40.5" customHeight="1">
      <c r="A56" s="149">
        <v>53</v>
      </c>
      <c r="B56" s="169" t="s">
        <v>311</v>
      </c>
      <c r="C56" s="170">
        <v>20.21</v>
      </c>
      <c r="D56" s="149" t="s">
        <v>298</v>
      </c>
      <c r="E56" s="165"/>
    </row>
    <row r="57" spans="1:5" ht="27" customHeight="1">
      <c r="A57" s="149">
        <v>54</v>
      </c>
      <c r="B57" s="169" t="s">
        <v>243</v>
      </c>
      <c r="C57" s="170" t="s">
        <v>312</v>
      </c>
      <c r="D57" s="149" t="s">
        <v>298</v>
      </c>
      <c r="E57" s="165"/>
    </row>
    <row r="58" spans="1:5" ht="40.5" customHeight="1">
      <c r="A58" s="149">
        <v>55</v>
      </c>
      <c r="B58" s="169" t="s">
        <v>313</v>
      </c>
      <c r="C58" s="170" t="s">
        <v>314</v>
      </c>
      <c r="D58" s="149" t="s">
        <v>298</v>
      </c>
      <c r="E58" s="165"/>
    </row>
    <row r="59" spans="1:5" ht="27" customHeight="1">
      <c r="A59" s="149">
        <v>56</v>
      </c>
      <c r="B59" s="169" t="s">
        <v>315</v>
      </c>
      <c r="C59" s="170" t="s">
        <v>316</v>
      </c>
      <c r="D59" s="149" t="s">
        <v>298</v>
      </c>
      <c r="E59" s="165"/>
    </row>
    <row r="60" spans="1:5" ht="54" customHeight="1">
      <c r="A60" s="149">
        <v>57</v>
      </c>
      <c r="B60" s="169" t="s">
        <v>317</v>
      </c>
      <c r="C60" s="170" t="s">
        <v>318</v>
      </c>
      <c r="D60" s="149" t="s">
        <v>298</v>
      </c>
      <c r="E60" s="165"/>
    </row>
    <row r="61" spans="1:5" ht="40.5" customHeight="1">
      <c r="A61" s="149">
        <v>58</v>
      </c>
      <c r="B61" s="169" t="s">
        <v>319</v>
      </c>
      <c r="C61" s="170">
        <v>76.77</v>
      </c>
      <c r="D61" s="149" t="s">
        <v>298</v>
      </c>
      <c r="E61" s="165"/>
    </row>
    <row r="62" spans="1:5" ht="54" customHeight="1">
      <c r="A62" s="149">
        <v>59</v>
      </c>
      <c r="B62" s="169" t="s">
        <v>320</v>
      </c>
      <c r="C62" s="170" t="s">
        <v>321</v>
      </c>
      <c r="D62" s="149" t="s">
        <v>298</v>
      </c>
      <c r="E62" s="165"/>
    </row>
    <row r="63" spans="1:5" ht="54" customHeight="1">
      <c r="A63" s="149">
        <v>60</v>
      </c>
      <c r="B63" s="169" t="s">
        <v>322</v>
      </c>
      <c r="C63" s="170" t="s">
        <v>323</v>
      </c>
      <c r="D63" s="149" t="s">
        <v>298</v>
      </c>
      <c r="E63" s="165"/>
    </row>
    <row r="64" spans="1:5" ht="27" customHeight="1">
      <c r="A64" s="149">
        <v>61</v>
      </c>
      <c r="B64" s="169" t="s">
        <v>324</v>
      </c>
      <c r="C64" s="170" t="s">
        <v>325</v>
      </c>
      <c r="D64" s="149" t="s">
        <v>298</v>
      </c>
      <c r="E64" s="165"/>
    </row>
    <row r="65" spans="1:5" ht="54" customHeight="1">
      <c r="A65" s="149">
        <v>62</v>
      </c>
      <c r="B65" s="169" t="s">
        <v>326</v>
      </c>
      <c r="C65" s="170" t="s">
        <v>327</v>
      </c>
      <c r="D65" s="149" t="s">
        <v>298</v>
      </c>
      <c r="E65" s="165"/>
    </row>
    <row r="66" spans="1:5" ht="54" customHeight="1">
      <c r="A66" s="149">
        <v>63</v>
      </c>
      <c r="B66" s="169" t="s">
        <v>328</v>
      </c>
      <c r="C66" s="170" t="s">
        <v>329</v>
      </c>
      <c r="D66" s="149" t="s">
        <v>298</v>
      </c>
      <c r="E66" s="165"/>
    </row>
    <row r="67" spans="1:5" ht="54" customHeight="1">
      <c r="A67" s="149">
        <v>64</v>
      </c>
      <c r="B67" s="169" t="s">
        <v>330</v>
      </c>
      <c r="C67" s="170" t="s">
        <v>331</v>
      </c>
      <c r="D67" s="149" t="s">
        <v>298</v>
      </c>
      <c r="E67" s="165"/>
    </row>
    <row r="68" spans="1:5" ht="54" customHeight="1">
      <c r="A68" s="149">
        <v>65</v>
      </c>
      <c r="B68" s="169" t="s">
        <v>332</v>
      </c>
      <c r="C68" s="170">
        <v>135.136</v>
      </c>
      <c r="D68" s="149" t="s">
        <v>298</v>
      </c>
      <c r="E68" s="165"/>
    </row>
    <row r="69" spans="1:5" ht="27" customHeight="1">
      <c r="A69" s="149">
        <v>66</v>
      </c>
      <c r="B69" s="171" t="s">
        <v>333</v>
      </c>
      <c r="C69" s="170">
        <v>137.138</v>
      </c>
      <c r="D69" s="149" t="s">
        <v>298</v>
      </c>
      <c r="E69" s="165"/>
    </row>
    <row r="70" spans="1:5" ht="27" customHeight="1">
      <c r="A70" s="149">
        <v>67</v>
      </c>
      <c r="B70" s="171" t="s">
        <v>334</v>
      </c>
      <c r="C70" s="170">
        <v>140.139</v>
      </c>
      <c r="D70" s="149" t="s">
        <v>298</v>
      </c>
      <c r="E70" s="165"/>
    </row>
    <row r="71" spans="1:5" ht="27" customHeight="1">
      <c r="A71" s="149">
        <v>68</v>
      </c>
      <c r="B71" s="171" t="s">
        <v>335</v>
      </c>
      <c r="C71" s="170">
        <v>141.142</v>
      </c>
      <c r="D71" s="149" t="s">
        <v>298</v>
      </c>
      <c r="E71" s="165"/>
    </row>
    <row r="72" spans="1:5" ht="14.25" customHeight="1">
      <c r="A72" s="149">
        <v>69</v>
      </c>
      <c r="B72" s="171" t="s">
        <v>305</v>
      </c>
      <c r="C72" s="170" t="s">
        <v>336</v>
      </c>
      <c r="D72" s="149" t="s">
        <v>298</v>
      </c>
      <c r="E72" s="165"/>
    </row>
    <row r="73" spans="1:5" ht="40.5" customHeight="1">
      <c r="A73" s="149">
        <v>70</v>
      </c>
      <c r="B73" s="171" t="s">
        <v>337</v>
      </c>
      <c r="C73" s="170" t="s">
        <v>338</v>
      </c>
      <c r="D73" s="149" t="s">
        <v>298</v>
      </c>
      <c r="E73" s="165"/>
    </row>
    <row r="74" spans="1:5" ht="27" customHeight="1">
      <c r="A74" s="149">
        <v>71</v>
      </c>
      <c r="B74" s="171" t="s">
        <v>339</v>
      </c>
      <c r="C74" s="170" t="s">
        <v>340</v>
      </c>
      <c r="D74" s="149" t="s">
        <v>298</v>
      </c>
      <c r="E74" s="165"/>
    </row>
    <row r="75" spans="1:5" ht="54" customHeight="1">
      <c r="A75" s="149">
        <v>72</v>
      </c>
      <c r="B75" s="171" t="s">
        <v>341</v>
      </c>
      <c r="C75" s="170" t="s">
        <v>342</v>
      </c>
      <c r="D75" s="149" t="s">
        <v>298</v>
      </c>
      <c r="E75" s="165"/>
    </row>
    <row r="76" spans="1:5" ht="54" customHeight="1">
      <c r="A76" s="149">
        <v>73</v>
      </c>
      <c r="B76" s="171" t="s">
        <v>343</v>
      </c>
      <c r="C76" s="170" t="s">
        <v>344</v>
      </c>
      <c r="D76" s="149" t="s">
        <v>298</v>
      </c>
      <c r="E76" s="165"/>
    </row>
    <row r="77" spans="1:5" ht="27" customHeight="1">
      <c r="A77" s="149">
        <v>74</v>
      </c>
      <c r="B77" s="171" t="s">
        <v>345</v>
      </c>
      <c r="C77" s="170">
        <v>164.165</v>
      </c>
      <c r="D77" s="149" t="s">
        <v>298</v>
      </c>
      <c r="E77" s="165"/>
    </row>
    <row r="78" spans="1:5" ht="27" customHeight="1">
      <c r="A78" s="149">
        <v>75</v>
      </c>
      <c r="B78" s="171" t="s">
        <v>346</v>
      </c>
      <c r="C78" s="170" t="s">
        <v>347</v>
      </c>
      <c r="D78" s="149" t="s">
        <v>298</v>
      </c>
      <c r="E78" s="165"/>
    </row>
    <row r="79" spans="1:5" ht="14.25" customHeight="1">
      <c r="A79" s="128"/>
      <c r="B79" s="128"/>
      <c r="C79" s="124"/>
      <c r="D79" s="128"/>
      <c r="E79" s="130"/>
    </row>
    <row r="80" spans="1:5" ht="14.25" customHeight="1">
      <c r="A80" s="128"/>
      <c r="B80" s="128"/>
      <c r="C80" s="124"/>
      <c r="D80" s="128"/>
      <c r="E80" s="130"/>
    </row>
    <row r="81" spans="1:5" ht="14.25" customHeight="1">
      <c r="A81" s="128"/>
      <c r="B81" s="128"/>
      <c r="C81" s="124"/>
      <c r="D81" s="128"/>
      <c r="E81" s="130"/>
    </row>
    <row r="82" spans="1:5" ht="14.25" customHeight="1">
      <c r="A82" s="128"/>
      <c r="B82" s="128"/>
      <c r="C82" s="124"/>
      <c r="D82" s="128"/>
      <c r="E82" s="130"/>
    </row>
    <row r="83" spans="1:5" ht="14.25" customHeight="1">
      <c r="A83" s="141" t="s">
        <v>17</v>
      </c>
      <c r="B83" s="128"/>
      <c r="C83" s="128"/>
      <c r="D83" s="128"/>
      <c r="E83" s="130"/>
    </row>
    <row r="84" spans="1:5" ht="24.75" customHeight="1">
      <c r="A84" s="172" t="s">
        <v>292</v>
      </c>
      <c r="B84" s="172"/>
      <c r="C84" s="172"/>
      <c r="D84" s="173" t="s">
        <v>293</v>
      </c>
      <c r="E84" s="173"/>
    </row>
    <row r="85" spans="1:7" ht="14.25" customHeight="1">
      <c r="A85" s="128"/>
      <c r="B85" s="174"/>
      <c r="C85" s="128"/>
      <c r="D85" s="128"/>
      <c r="E85" s="175"/>
      <c r="G85" s="2"/>
    </row>
    <row r="86" spans="1:5" ht="14.25" customHeight="1">
      <c r="A86" s="176"/>
      <c r="B86" s="141"/>
      <c r="C86" s="128"/>
      <c r="D86" s="128"/>
      <c r="E86" s="175"/>
    </row>
    <row r="87" spans="1:5" ht="14.25" customHeight="1">
      <c r="A87" s="122" t="s">
        <v>20</v>
      </c>
      <c r="B87" s="128"/>
      <c r="C87" s="128"/>
      <c r="D87" s="128"/>
      <c r="E87" s="130"/>
    </row>
    <row r="88" spans="1:5" ht="15.75" customHeight="1">
      <c r="A88" s="177" t="s">
        <v>294</v>
      </c>
      <c r="B88" s="177"/>
      <c r="C88" s="177"/>
      <c r="D88" s="145" t="s">
        <v>293</v>
      </c>
      <c r="E88" s="145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 000000Страница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24"/>
  <sheetViews>
    <sheetView zoomScale="90" zoomScaleNormal="90" workbookViewId="0" topLeftCell="A1">
      <selection activeCell="K17" sqref="K17"/>
    </sheetView>
  </sheetViews>
  <sheetFormatPr defaultColWidth="8.796875" defaultRowHeight="14.25"/>
  <cols>
    <col min="1" max="1" width="3.19921875" style="178" customWidth="1"/>
    <col min="2" max="2" width="18.19921875" style="179" customWidth="1"/>
    <col min="3" max="3" width="8.19921875" style="179" customWidth="1"/>
    <col min="4" max="4" width="5.19921875" style="178" customWidth="1"/>
    <col min="5" max="5" width="9.3984375" style="178" customWidth="1"/>
    <col min="6" max="6" width="8.19921875" style="178" customWidth="1"/>
    <col min="7" max="7" width="5.69921875" style="178" customWidth="1"/>
    <col min="8" max="8" width="7.8984375" style="180" customWidth="1"/>
    <col min="9" max="9" width="8.69921875" style="181" customWidth="1"/>
    <col min="10" max="10" width="7.3984375" style="180" customWidth="1"/>
    <col min="11" max="11" width="7.69921875" style="181" customWidth="1"/>
    <col min="12" max="56" width="10.19921875" style="178" customWidth="1"/>
    <col min="57" max="59" width="10.19921875" style="182" customWidth="1"/>
    <col min="60" max="16384" width="10.19921875" style="0" customWidth="1"/>
  </cols>
  <sheetData>
    <row r="1" spans="1:56" ht="17.25" customHeight="1">
      <c r="A1" s="183" t="s">
        <v>348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</row>
    <row r="2" spans="1:56" ht="15.75">
      <c r="A2" s="184"/>
      <c r="B2" s="185"/>
      <c r="C2" s="186">
        <f>Обложка!D8</f>
        <v>0</v>
      </c>
      <c r="D2" s="186"/>
      <c r="E2" s="186"/>
      <c r="F2" s="152"/>
      <c r="G2" s="152"/>
      <c r="H2" s="187"/>
      <c r="I2" s="188"/>
      <c r="J2" s="189"/>
      <c r="K2" s="190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</row>
    <row r="3" spans="1:56" s="90" customFormat="1" ht="69.75" customHeight="1">
      <c r="A3" s="191" t="s">
        <v>296</v>
      </c>
      <c r="B3" s="58">
        <f>'Контрольный лист'!A3</f>
        <v>0</v>
      </c>
      <c r="C3" s="58">
        <f>'Контрольный лист'!B3</f>
        <v>0</v>
      </c>
      <c r="D3" s="58">
        <f>'Контрольный лист'!C3</f>
        <v>0</v>
      </c>
      <c r="E3" s="58">
        <f>'Контрольный лист'!D3</f>
        <v>0</v>
      </c>
      <c r="F3" s="58">
        <f>'Контрольный лист'!E3</f>
        <v>0</v>
      </c>
      <c r="G3" s="58">
        <f>'Контрольный лист'!F3</f>
        <v>0</v>
      </c>
      <c r="H3" s="192" t="s">
        <v>349</v>
      </c>
      <c r="I3" s="193" t="s">
        <v>350</v>
      </c>
      <c r="J3" s="192" t="s">
        <v>350</v>
      </c>
      <c r="K3" s="193" t="s">
        <v>350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</row>
    <row r="4" spans="1:56" s="90" customFormat="1" ht="45" customHeight="1">
      <c r="A4" s="191">
        <v>1</v>
      </c>
      <c r="B4" s="58">
        <f>'Контрольный лист'!A4</f>
        <v>0</v>
      </c>
      <c r="C4" s="58">
        <f>'Контрольный лист'!B4</f>
        <v>0</v>
      </c>
      <c r="D4" s="58">
        <f>'Контрольный лист'!C4</f>
        <v>0</v>
      </c>
      <c r="E4" s="58">
        <f>'Контрольный лист'!D4</f>
        <v>0</v>
      </c>
      <c r="F4" s="58">
        <f>'Контрольный лист'!E4</f>
        <v>0</v>
      </c>
      <c r="G4" s="58">
        <f>'Контрольный лист'!F4</f>
        <v>12</v>
      </c>
      <c r="H4" s="193">
        <v>44503</v>
      </c>
      <c r="I4" s="193" t="s">
        <v>11</v>
      </c>
      <c r="J4" s="193">
        <v>44515</v>
      </c>
      <c r="K4" s="193">
        <v>44522</v>
      </c>
      <c r="L4" s="194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</row>
    <row r="5" spans="1:56" s="90" customFormat="1" ht="28.5" customHeight="1">
      <c r="A5" s="191">
        <v>2</v>
      </c>
      <c r="B5" s="58">
        <f>'Контрольный лист'!A5</f>
        <v>0</v>
      </c>
      <c r="C5" s="58">
        <f>'Контрольный лист'!B5</f>
        <v>0</v>
      </c>
      <c r="D5" s="58">
        <f>'Контрольный лист'!C5</f>
        <v>0</v>
      </c>
      <c r="E5" s="58">
        <f>'Контрольный лист'!D5</f>
        <v>0</v>
      </c>
      <c r="F5" s="58">
        <f>'Контрольный лист'!E5</f>
        <v>0</v>
      </c>
      <c r="G5" s="58">
        <f>'Контрольный лист'!F5</f>
        <v>22</v>
      </c>
      <c r="H5" s="193">
        <v>44503</v>
      </c>
      <c r="I5" s="193" t="s">
        <v>11</v>
      </c>
      <c r="J5" s="193">
        <v>44515</v>
      </c>
      <c r="K5" s="193">
        <v>44522</v>
      </c>
      <c r="L5" s="194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</row>
    <row r="6" spans="1:56" s="90" customFormat="1" ht="30.75" customHeight="1">
      <c r="A6" s="191">
        <v>3</v>
      </c>
      <c r="B6" s="58">
        <f>'Контрольный лист'!A6</f>
        <v>0</v>
      </c>
      <c r="C6" s="58">
        <f>'Контрольный лист'!B6</f>
        <v>0</v>
      </c>
      <c r="D6" s="58">
        <f>'Контрольный лист'!C6</f>
        <v>0</v>
      </c>
      <c r="E6" s="58">
        <f>'Контрольный лист'!D6</f>
        <v>0</v>
      </c>
      <c r="F6" s="58">
        <f>'Контрольный лист'!E6</f>
        <v>0</v>
      </c>
      <c r="G6" s="58">
        <f>'Контрольный лист'!F6</f>
        <v>26</v>
      </c>
      <c r="H6" s="193">
        <v>44503</v>
      </c>
      <c r="I6" s="193" t="s">
        <v>11</v>
      </c>
      <c r="J6" s="193">
        <v>44515</v>
      </c>
      <c r="K6" s="193">
        <v>44522</v>
      </c>
      <c r="L6" s="194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</row>
    <row r="7" spans="1:56" s="90" customFormat="1" ht="26.25" customHeight="1">
      <c r="A7" s="191">
        <v>4</v>
      </c>
      <c r="B7" s="58">
        <f>'Контрольный лист'!A7</f>
        <v>0</v>
      </c>
      <c r="C7" s="58">
        <f>'Контрольный лист'!B7</f>
        <v>0</v>
      </c>
      <c r="D7" s="58">
        <f>'Контрольный лист'!C7</f>
        <v>0</v>
      </c>
      <c r="E7" s="58">
        <f>'Контрольный лист'!D7</f>
        <v>0</v>
      </c>
      <c r="F7" s="58">
        <f>'Контрольный лист'!E7</f>
        <v>0</v>
      </c>
      <c r="G7" s="58">
        <f>'Контрольный лист'!F7</f>
        <v>22</v>
      </c>
      <c r="H7" s="193">
        <v>44503</v>
      </c>
      <c r="I7" s="193" t="s">
        <v>11</v>
      </c>
      <c r="J7" s="193">
        <v>44515</v>
      </c>
      <c r="K7" s="193">
        <v>44522</v>
      </c>
      <c r="L7" s="194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</row>
    <row r="8" spans="1:56" s="90" customFormat="1" ht="24.75" customHeight="1">
      <c r="A8" s="191">
        <v>5</v>
      </c>
      <c r="B8" s="58">
        <f>'Контрольный лист'!A8</f>
        <v>0</v>
      </c>
      <c r="C8" s="58">
        <f>'Контрольный лист'!B8</f>
        <v>0</v>
      </c>
      <c r="D8" s="58">
        <f>'Контрольный лист'!C8</f>
        <v>0</v>
      </c>
      <c r="E8" s="58">
        <f>'Контрольный лист'!D8</f>
        <v>0</v>
      </c>
      <c r="F8" s="58">
        <f>'Контрольный лист'!E8</f>
        <v>0</v>
      </c>
      <c r="G8" s="58">
        <f>'Контрольный лист'!F8</f>
        <v>5</v>
      </c>
      <c r="H8" s="193" t="s">
        <v>11</v>
      </c>
      <c r="I8" s="193" t="s">
        <v>11</v>
      </c>
      <c r="J8" s="193" t="s">
        <v>11</v>
      </c>
      <c r="K8" s="193">
        <v>44522</v>
      </c>
      <c r="L8" s="194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</row>
    <row r="9" spans="1:56" s="90" customFormat="1" ht="30" customHeight="1">
      <c r="A9" s="191">
        <v>6</v>
      </c>
      <c r="B9" s="58">
        <f>'Контрольный лист'!A9</f>
        <v>0</v>
      </c>
      <c r="C9" s="58">
        <f>'Контрольный лист'!B9</f>
        <v>0</v>
      </c>
      <c r="D9" s="58">
        <f>'Контрольный лист'!C9</f>
        <v>0</v>
      </c>
      <c r="E9" s="58">
        <f>'Контрольный лист'!D9</f>
        <v>0</v>
      </c>
      <c r="F9" s="58">
        <f>'Контрольный лист'!E9</f>
        <v>0</v>
      </c>
      <c r="G9" s="58">
        <f>'Контрольный лист'!F9</f>
        <v>8</v>
      </c>
      <c r="H9" s="193" t="s">
        <v>11</v>
      </c>
      <c r="I9" s="193" t="s">
        <v>11</v>
      </c>
      <c r="J9" s="193" t="s">
        <v>11</v>
      </c>
      <c r="K9" s="193">
        <v>44522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</row>
    <row r="10" spans="1:56" s="90" customFormat="1" ht="24" customHeight="1">
      <c r="A10" s="191">
        <v>7</v>
      </c>
      <c r="B10" s="58">
        <f>'Контрольный лист'!A10</f>
        <v>0</v>
      </c>
      <c r="C10" s="58">
        <f>'Контрольный лист'!B10</f>
        <v>0</v>
      </c>
      <c r="D10" s="58">
        <f>'Контрольный лист'!C10</f>
        <v>0</v>
      </c>
      <c r="E10" s="58">
        <f>'Контрольный лист'!D10</f>
        <v>0</v>
      </c>
      <c r="F10" s="58">
        <f>'Контрольный лист'!E10</f>
        <v>0</v>
      </c>
      <c r="G10" s="58">
        <f>'Контрольный лист'!F10</f>
        <v>13</v>
      </c>
      <c r="H10" s="193" t="s">
        <v>11</v>
      </c>
      <c r="I10" s="193" t="s">
        <v>11</v>
      </c>
      <c r="J10" s="193" t="s">
        <v>11</v>
      </c>
      <c r="K10" s="193">
        <v>44522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</row>
    <row r="11" spans="1:56" s="90" customFormat="1" ht="26.25" customHeight="1">
      <c r="A11" s="191">
        <v>8</v>
      </c>
      <c r="B11" s="58">
        <f>'Контрольный лист'!A11</f>
        <v>0</v>
      </c>
      <c r="C11" s="58">
        <f>'Контрольный лист'!B11</f>
        <v>0</v>
      </c>
      <c r="D11" s="58">
        <f>'Контрольный лист'!C11</f>
        <v>0</v>
      </c>
      <c r="E11" s="58">
        <f>'Контрольный лист'!D11</f>
        <v>0</v>
      </c>
      <c r="F11" s="58">
        <f>'Контрольный лист'!E11</f>
        <v>0</v>
      </c>
      <c r="G11" s="58">
        <f>'Контрольный лист'!F11</f>
        <v>23</v>
      </c>
      <c r="H11" s="193" t="s">
        <v>11</v>
      </c>
      <c r="I11" s="193" t="s">
        <v>11</v>
      </c>
      <c r="J11" s="193" t="s">
        <v>11</v>
      </c>
      <c r="K11" s="193">
        <v>44522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</row>
    <row r="12" spans="1:56" s="90" customFormat="1" ht="30.75" customHeight="1">
      <c r="A12" s="191">
        <v>9</v>
      </c>
      <c r="B12" s="58">
        <f>'Контрольный лист'!A12</f>
        <v>0</v>
      </c>
      <c r="C12" s="58">
        <f>'Контрольный лист'!B12</f>
        <v>0</v>
      </c>
      <c r="D12" s="58">
        <f>'Контрольный лист'!C12</f>
        <v>0</v>
      </c>
      <c r="E12" s="58">
        <f>'Контрольный лист'!D12</f>
        <v>0</v>
      </c>
      <c r="F12" s="58">
        <f>'Контрольный лист'!E12</f>
        <v>0</v>
      </c>
      <c r="G12" s="58">
        <f>'Контрольный лист'!F12</f>
        <v>58</v>
      </c>
      <c r="H12" s="193">
        <v>44503</v>
      </c>
      <c r="I12" s="193">
        <v>44510</v>
      </c>
      <c r="J12" s="193">
        <v>44515</v>
      </c>
      <c r="K12" s="193" t="s">
        <v>11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</row>
    <row r="13" spans="1:56" s="90" customFormat="1" ht="30" customHeight="1">
      <c r="A13" s="191">
        <v>10</v>
      </c>
      <c r="B13" s="58">
        <f>'Контрольный лист'!A13</f>
        <v>0</v>
      </c>
      <c r="C13" s="58">
        <f>'Контрольный лист'!B13</f>
        <v>0</v>
      </c>
      <c r="D13" s="58">
        <f>'Контрольный лист'!C13</f>
        <v>0</v>
      </c>
      <c r="E13" s="58">
        <f>'Контрольный лист'!D13</f>
        <v>0</v>
      </c>
      <c r="F13" s="58">
        <f>'Контрольный лист'!E13</f>
        <v>0</v>
      </c>
      <c r="G13" s="58">
        <f>'Контрольный лист'!F13</f>
        <v>38</v>
      </c>
      <c r="H13" s="193">
        <v>44503</v>
      </c>
      <c r="I13" s="193">
        <v>44510</v>
      </c>
      <c r="J13" s="193">
        <v>44515</v>
      </c>
      <c r="K13" s="193" t="s">
        <v>11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</row>
    <row r="14" spans="1:56" s="90" customFormat="1" ht="48" customHeight="1">
      <c r="A14" s="191">
        <v>11</v>
      </c>
      <c r="B14" s="58">
        <f>'Контрольный лист'!A14</f>
        <v>0</v>
      </c>
      <c r="C14" s="58">
        <f>'Контрольный лист'!B14</f>
        <v>0</v>
      </c>
      <c r="D14" s="58">
        <f>'Контрольный лист'!C14</f>
        <v>0</v>
      </c>
      <c r="E14" s="58">
        <f>'Контрольный лист'!D14</f>
        <v>0</v>
      </c>
      <c r="F14" s="58">
        <f>'Контрольный лист'!E14</f>
        <v>0</v>
      </c>
      <c r="G14" s="58">
        <v>91</v>
      </c>
      <c r="H14" s="193">
        <v>44503</v>
      </c>
      <c r="I14" s="193">
        <v>44510</v>
      </c>
      <c r="J14" s="193">
        <v>44515</v>
      </c>
      <c r="K14" s="193" t="s">
        <v>11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</row>
    <row r="15" spans="1:56" s="90" customFormat="1" ht="25.5">
      <c r="A15" s="191">
        <v>12</v>
      </c>
      <c r="B15" s="58">
        <f>'Контрольный лист'!A15</f>
        <v>0</v>
      </c>
      <c r="C15" s="58" t="str">
        <f>'Контрольный лист'!B15</f>
        <v>2 контур защиты</v>
      </c>
      <c r="D15" s="58" t="str">
        <f>'Контрольный лист'!C15</f>
        <v>киу</v>
      </c>
      <c r="E15" s="58" t="str">
        <f>'Контрольный лист'!D15</f>
        <v>1-9</v>
      </c>
      <c r="F15" s="58" t="str">
        <f>'Контрольный лист'!E15</f>
        <v>Не пищевые </v>
      </c>
      <c r="G15" s="58">
        <f>'Контрольный лист'!F15</f>
        <v>9</v>
      </c>
      <c r="H15" s="193">
        <v>44503</v>
      </c>
      <c r="I15" s="193">
        <v>44510</v>
      </c>
      <c r="J15" s="193">
        <v>44515</v>
      </c>
      <c r="K15" s="193">
        <v>44522</v>
      </c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</row>
    <row r="16" spans="2:56" s="90" customFormat="1" ht="15.75">
      <c r="B16" s="11"/>
      <c r="C16" s="9"/>
      <c r="D16"/>
      <c r="G16" s="178"/>
      <c r="H16" s="180"/>
      <c r="I16" s="181"/>
      <c r="J16" s="180"/>
      <c r="K16" s="181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</row>
    <row r="17" spans="1:59" ht="14.25" customHeight="1">
      <c r="A17"/>
      <c r="B17" s="5" t="s">
        <v>17</v>
      </c>
      <c r="C17" s="6"/>
      <c r="D17" s="6"/>
      <c r="E17"/>
      <c r="F17"/>
      <c r="G17"/>
      <c r="H17" s="62"/>
      <c r="I17" s="195"/>
      <c r="J17" s="62"/>
      <c r="K17" s="19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ht="28.5" customHeight="1">
      <c r="A18"/>
      <c r="B18" s="7" t="s">
        <v>18</v>
      </c>
      <c r="C18" s="7"/>
      <c r="D18" s="7"/>
      <c r="E18" s="2" t="s">
        <v>19</v>
      </c>
      <c r="F18"/>
      <c r="G18"/>
      <c r="H18" s="62"/>
      <c r="I18" s="195"/>
      <c r="J18" s="62"/>
      <c r="K18" s="19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ht="14.25" customHeight="1">
      <c r="A19" s="6"/>
      <c r="B19" s="6"/>
      <c r="C19" s="6"/>
      <c r="D19"/>
      <c r="E19"/>
      <c r="F19"/>
      <c r="G19"/>
      <c r="H19" s="62"/>
      <c r="I19" s="195"/>
      <c r="J19" s="62"/>
      <c r="K19" s="19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ht="14.25" customHeight="1">
      <c r="A20" s="6"/>
      <c r="B20" s="6"/>
      <c r="C20" s="6"/>
      <c r="D20"/>
      <c r="E20"/>
      <c r="F20"/>
      <c r="G20"/>
      <c r="H20" s="62"/>
      <c r="I20" s="195"/>
      <c r="J20" s="62"/>
      <c r="K20" s="19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ht="14.25" customHeight="1">
      <c r="A21" s="6"/>
      <c r="B21" s="6"/>
      <c r="C21" s="6"/>
      <c r="D21"/>
      <c r="E21"/>
      <c r="F21"/>
      <c r="G21"/>
      <c r="H21" s="62"/>
      <c r="I21" s="195"/>
      <c r="J21" s="62"/>
      <c r="K21" s="19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ht="14.25" customHeight="1">
      <c r="A22" s="6"/>
      <c r="B22" s="6"/>
      <c r="C22" s="6"/>
      <c r="D22"/>
      <c r="E22"/>
      <c r="F22"/>
      <c r="G22"/>
      <c r="H22" s="62"/>
      <c r="I22" s="195"/>
      <c r="J22" s="62"/>
      <c r="K22" s="19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ht="14.25" customHeight="1">
      <c r="A23" s="6"/>
      <c r="B23" s="5" t="s">
        <v>20</v>
      </c>
      <c r="C23" s="6"/>
      <c r="D23"/>
      <c r="E23"/>
      <c r="F23"/>
      <c r="G23"/>
      <c r="H23" s="62"/>
      <c r="I23" s="195"/>
      <c r="J23" s="62"/>
      <c r="K23" s="19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ht="14.25" customHeight="1">
      <c r="A24" s="5"/>
      <c r="B24" s="43" t="s">
        <v>21</v>
      </c>
      <c r="C24" s="6"/>
      <c r="D24"/>
      <c r="E24" s="2" t="s">
        <v>22</v>
      </c>
      <c r="F24"/>
      <c r="G24"/>
      <c r="H24" s="62"/>
      <c r="I24" s="195"/>
      <c r="J24" s="62"/>
      <c r="K24" s="19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</sheetData>
  <sheetProtection selectLockedCells="1" selectUnlockedCells="1"/>
  <mergeCells count="2">
    <mergeCell ref="A1:K1"/>
    <mergeCell ref="B18:D18"/>
  </mergeCells>
  <printOptions/>
  <pageMargins left="0.3013888888888889" right="0.20555555555555555" top="0.30486111111111114" bottom="0.0375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2021-11-26T09:23:56Z</cp:lastPrinted>
  <dcterms:created xsi:type="dcterms:W3CDTF">2020-12-04T21:04:56Z</dcterms:created>
  <dcterms:modified xsi:type="dcterms:W3CDTF">2022-01-17T06:19:32Z</dcterms:modified>
  <cp:category/>
  <cp:version/>
  <cp:contentType/>
  <cp:contentStatus/>
  <cp:revision>93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