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Titles" localSheetId="7">'контрол лист'!$1:$3</definedName>
    <definedName name="_xlnm._FilterDatabase" localSheetId="7" hidden="1">'контрол лист'!$A$3:$M$46</definedName>
    <definedName name="Excel_BuiltIn_Print_Area" localSheetId="7">'контрол лист'!$A$1:$M$53</definedName>
    <definedName name="Excel_BuiltIn_Print_Titles" localSheetId="7">'контрол лист'!$1:$3</definedName>
    <definedName name="Excel_BuiltIn__FilterDatabase" localSheetId="7">'контрол лист'!$A$3:$M$44</definedName>
  </definedNames>
  <calcPr fullCalcOnLoad="1"/>
</workbook>
</file>

<file path=xl/sharedStrings.xml><?xml version="1.0" encoding="utf-8"?>
<sst xmlns="http://schemas.openxmlformats.org/spreadsheetml/2006/main" count="431" uniqueCount="229">
  <si>
    <t>Отчет по ПЕСТ контролю</t>
  </si>
  <si>
    <t>Договор № 385/1</t>
  </si>
  <si>
    <t>«05» апреля 2022 г.</t>
  </si>
  <si>
    <t>Период 01.07.2022-31.07.2022г</t>
  </si>
  <si>
    <t>Исполнитель:</t>
  </si>
  <si>
    <t>ООО «Альфадез»</t>
  </si>
  <si>
    <t>Заказчик:</t>
  </si>
  <si>
    <t>ООО «Возрождение» Кондитерский цех №3 1эт</t>
  </si>
  <si>
    <t xml:space="preserve">Адрес: </t>
  </si>
  <si>
    <t>г. Заречный, ул. Индустриальная стр 39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</si>
  <si>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</si>
  <si>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</si>
  <si>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</si>
  <si>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</si>
  <si>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</si>
  <si>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</si>
  <si>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</si>
  <si>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</si>
  <si>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 xml:space="preserve">Представитель Заказчика                                   </t>
  </si>
  <si>
    <t xml:space="preserve">                                 ________/_______</t>
  </si>
  <si>
    <t xml:space="preserve">Исполнитель, в лице дезинфектора Козарезова М.Г.  с одной стороны и ООО «Возрождение»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</si>
  <si>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</si>
  <si>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</si>
  <si>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</si>
  <si>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</si>
  <si>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</si>
  <si>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</si>
  <si>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</si>
  <si>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</si>
  <si>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</si>
  <si>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</si>
  <si>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</si>
  <si>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</si>
  <si>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</si>
  <si>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</si>
  <si>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</si>
  <si>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</si>
  <si>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</si>
  <si>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</si>
  <si>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</si>
  <si>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</si>
  <si>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
</t>
  </si>
  <si>
    <t xml:space="preserve">                                  ________/Козарезов М.Г.</t>
  </si>
  <si>
    <t xml:space="preserve">                            ________/___________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</si>
  <si>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</si>
  <si>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</si>
  <si>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</si>
  <si>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</si>
  <si>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</si>
  <si>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</si>
  <si>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</si>
  <si>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</si>
  <si>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</si>
  <si>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</si>
  <si>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</si>
  <si>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</si>
  <si>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</si>
  <si>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</si>
  <si>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</si>
  <si>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</si>
  <si>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</si>
  <si>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</si>
  <si>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</si>
  <si>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</si>
  <si>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</si>
  <si>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</si>
  <si>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</si>
  <si>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</si>
  <si>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</si>
  <si>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</si>
  <si>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</si>
  <si>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2.2.4.</t>
  </si>
  <si>
    <t>3. Используемые истребительные средства</t>
  </si>
  <si>
    <t>3.1</t>
  </si>
  <si>
    <t xml:space="preserve"> Родентицидные</t>
  </si>
  <si>
    <t>Ратобор-брикет от грызунов (Бродифакум 0,005%) РОСС RU Д-RU.АД37.В.11289/19</t>
  </si>
  <si>
    <t xml:space="preserve"> АЛТ клей (Полибутилен 80,8%, полиизобутилен 9,6%) РОСС RU.АЯ12.Д02542</t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</si>
  <si>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</si>
  <si>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</si>
  <si>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</si>
  <si>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</si>
  <si>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</si>
  <si>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</si>
  <si>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</si>
  <si>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</si>
  <si>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</si>
  <si>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</si>
  <si>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</si>
  <si>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</si>
  <si>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</si>
  <si>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</si>
  <si>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Специалист по Пест контролю  ООО «Альфадез» </t>
  </si>
  <si>
    <t xml:space="preserve">                                                                           ________/Козарезов М.Г.</t>
  </si>
  <si>
    <t xml:space="preserve">                          _________/______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</si>
  <si>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</si>
  <si>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</si>
  <si>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</si>
  <si>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</si>
  <si>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</si>
  <si>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</si>
  <si>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</si>
  <si>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</si>
  <si>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</si>
  <si>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</si>
  <si>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</si>
  <si>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</si>
  <si>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</si>
  <si>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</si>
  <si>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</si>
  <si>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</si>
  <si>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</si>
  <si>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</si>
  <si>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</si>
  <si>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</si>
  <si>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</si>
  <si>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</si>
  <si>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</si>
  <si>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</si>
  <si>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</si>
  <si>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</si>
  <si>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</si>
  <si>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</si>
  <si>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</si>
  <si>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</si>
  <si>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</si>
  <si>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</si>
  <si>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</si>
  <si>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</si>
  <si>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</si>
  <si>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</si>
  <si>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</si>
  <si>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</si>
  <si>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</si>
  <si>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</si>
  <si>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</si>
  <si>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</si>
  <si>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</si>
  <si>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</si>
  <si>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</si>
  <si>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</si>
  <si>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</si>
  <si>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</si>
  <si>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</si>
  <si>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</si>
  <si>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</si>
  <si>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</si>
  <si>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</si>
  <si>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</si>
  <si>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</si>
  <si>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</si>
  <si>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</si>
  <si>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</si>
  <si>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</si>
  <si>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</si>
  <si>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</si>
  <si>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</si>
  <si>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</si>
  <si>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</si>
  <si>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</si>
  <si>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</si>
  <si>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</si>
  <si>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</si>
  <si>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</si>
  <si>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</si>
  <si>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</si>
  <si>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</si>
  <si>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</si>
  <si>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</si>
  <si>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</si>
  <si>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</si>
  <si>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</si>
  <si>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 xml:space="preserve"> Нет доступа СУВ(№)</t>
  </si>
  <si>
    <t>Замена/установка СУВ (№)</t>
  </si>
  <si>
    <t>Технические помещения</t>
  </si>
  <si>
    <t>55-61</t>
  </si>
  <si>
    <t>КИУ</t>
  </si>
  <si>
    <t>пищевые</t>
  </si>
  <si>
    <t>3 контур защиты</t>
  </si>
  <si>
    <t>Моечная</t>
  </si>
  <si>
    <t>43-46,52,53</t>
  </si>
  <si>
    <t xml:space="preserve">Коридор </t>
  </si>
  <si>
    <t>40-42,47,51,54</t>
  </si>
  <si>
    <t>ИМ</t>
  </si>
  <si>
    <t>замена клеевой основы</t>
  </si>
  <si>
    <t>Склад сырья №1</t>
  </si>
  <si>
    <t>66,67,81</t>
  </si>
  <si>
    <t>ФЛ</t>
  </si>
  <si>
    <t>мониторинг</t>
  </si>
  <si>
    <t>Перед складом сырья №1</t>
  </si>
  <si>
    <t>Склад муки</t>
  </si>
  <si>
    <t>70-74</t>
  </si>
  <si>
    <t>Перед складом муки</t>
  </si>
  <si>
    <t xml:space="preserve">Растарочная </t>
  </si>
  <si>
    <t>75-77</t>
  </si>
  <si>
    <t>Силосная</t>
  </si>
  <si>
    <t>78-80</t>
  </si>
  <si>
    <t xml:space="preserve">Моечная </t>
  </si>
  <si>
    <t>Склад сырья №2</t>
  </si>
  <si>
    <t>Участок</t>
  </si>
  <si>
    <t>48-50</t>
  </si>
  <si>
    <t>Глазировка</t>
  </si>
  <si>
    <t>24,25,34,35,36,37</t>
  </si>
  <si>
    <t>Коридор у глазировки</t>
  </si>
  <si>
    <t>26-28,38,39</t>
  </si>
  <si>
    <t>Склад готовой продукции с участком упаковки</t>
  </si>
  <si>
    <t>62-65</t>
  </si>
  <si>
    <t>7-9</t>
  </si>
  <si>
    <t>Участок №3</t>
  </si>
  <si>
    <t>17-22</t>
  </si>
  <si>
    <t>Производственный участок №1</t>
  </si>
  <si>
    <t>1-8,10-14</t>
  </si>
  <si>
    <t>Коридор перед производственным участком №1</t>
  </si>
  <si>
    <t>15,16,23,31-33</t>
  </si>
  <si>
    <t>Периметр здания кондитерского цеха №3</t>
  </si>
  <si>
    <t>1-30</t>
  </si>
  <si>
    <t>не пищевые</t>
  </si>
  <si>
    <t>2 контур защиты</t>
  </si>
  <si>
    <t>6-1,23-1,22-1,29-1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</si>
  <si>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</si>
  <si>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</si>
  <si>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</si>
  <si>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</si>
  <si>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</si>
  <si>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</si>
  <si>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</si>
  <si>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>Итого нет доступа  (загорожено)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</si>
  <si>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</si>
  <si>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</si>
  <si>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 xml:space="preserve">                          ________/Козарезов М.Г.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</si>
</sst>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48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1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3" fillId="0" borderId="0" xfId="0" applyFont="1" applyAlignment="1">
      <alignment horizontal="left" vertical="center" wrapText="1"/>
    </xf>
    <xf numFmtId="164" fontId="23" fillId="0" borderId="0" xfId="0" applyFont="1" applyAlignment="1">
      <alignment horizontal="center" vertical="center" wrapText="1"/>
    </xf>
    <xf numFmtId="164" fontId="24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5" fillId="0" borderId="0" xfId="37" applyFont="1" applyFill="1" applyBorder="1" applyAlignment="1">
      <alignment horizontal="center" vertical="center" wrapText="1"/>
      <protection/>
    </xf>
    <xf numFmtId="167" fontId="24" fillId="0" borderId="0" xfId="37" applyNumberFormat="1" applyFont="1" applyFill="1" applyBorder="1" applyAlignment="1">
      <alignment vertical="center" wrapText="1"/>
      <protection/>
    </xf>
    <xf numFmtId="164" fontId="24" fillId="0" borderId="8" xfId="37" applyNumberFormat="1" applyFont="1" applyFill="1" applyBorder="1" applyAlignment="1">
      <alignment horizontal="center" vertical="center" wrapText="1"/>
      <protection/>
    </xf>
    <xf numFmtId="164" fontId="25" fillId="0" borderId="0" xfId="0" applyFont="1" applyFill="1" applyAlignment="1">
      <alignment horizontal="right" vertical="center"/>
    </xf>
    <xf numFmtId="164" fontId="25" fillId="0" borderId="0" xfId="37" applyFont="1" applyFill="1" applyAlignment="1">
      <alignment horizontal="center" vertical="center" wrapText="1"/>
      <protection/>
    </xf>
    <xf numFmtId="164" fontId="25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6" fillId="0" borderId="9" xfId="0" applyFont="1" applyBorder="1" applyAlignment="1">
      <alignment horizontal="center" vertical="center" wrapText="1"/>
    </xf>
    <xf numFmtId="164" fontId="27" fillId="0" borderId="6" xfId="0" applyFont="1" applyFill="1" applyBorder="1" applyAlignment="1">
      <alignment vertical="center" wrapText="1"/>
    </xf>
    <xf numFmtId="164" fontId="26" fillId="0" borderId="9" xfId="0" applyNumberFormat="1" applyFont="1" applyBorder="1" applyAlignment="1">
      <alignment horizontal="center" vertical="center" wrapText="1"/>
    </xf>
    <xf numFmtId="164" fontId="26" fillId="0" borderId="6" xfId="0" applyFont="1" applyFill="1" applyBorder="1" applyAlignment="1">
      <alignment horizontal="center"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6" fillId="0" borderId="9" xfId="0" applyNumberFormat="1" applyFont="1" applyBorder="1" applyAlignment="1">
      <alignment horizontal="center" vertical="center" wrapText="1"/>
    </xf>
    <xf numFmtId="164" fontId="19" fillId="0" borderId="6" xfId="37" applyFont="1" applyFill="1" applyBorder="1" applyAlignment="1">
      <alignment horizontal="center" vertical="center" wrapText="1"/>
      <protection/>
    </xf>
    <xf numFmtId="164" fontId="0" fillId="0" borderId="6" xfId="0" applyFont="1" applyBorder="1" applyAlignment="1">
      <alignment horizontal="center" vertical="center"/>
    </xf>
    <xf numFmtId="164" fontId="28" fillId="0" borderId="9" xfId="0" applyFont="1" applyBorder="1" applyAlignment="1">
      <alignment horizontal="center" wrapText="1"/>
    </xf>
    <xf numFmtId="164" fontId="23" fillId="0" borderId="0" xfId="0" applyFont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29" fillId="0" borderId="4" xfId="0" applyFont="1" applyBorder="1" applyAlignment="1">
      <alignment horizontal="center" wrapText="1"/>
    </xf>
    <xf numFmtId="164" fontId="29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0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0" fillId="0" borderId="6" xfId="0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/>
    </xf>
    <xf numFmtId="164" fontId="32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3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top" wrapText="1"/>
    </xf>
    <xf numFmtId="164" fontId="30" fillId="0" borderId="6" xfId="0" applyFont="1" applyBorder="1" applyAlignment="1">
      <alignment horizontal="center" vertical="top" wrapText="1"/>
    </xf>
    <xf numFmtId="164" fontId="34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left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29" fillId="0" borderId="6" xfId="0" applyNumberFormat="1" applyFont="1" applyBorder="1" applyAlignment="1">
      <alignment horizontal="center" vertical="center"/>
    </xf>
    <xf numFmtId="173" fontId="29" fillId="9" borderId="6" xfId="0" applyNumberFormat="1" applyFont="1" applyFill="1" applyBorder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73" fontId="29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6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7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6" xfId="0" applyFont="1" applyBorder="1" applyAlignment="1">
      <alignment vertical="center"/>
    </xf>
    <xf numFmtId="164" fontId="37" fillId="0" borderId="6" xfId="0" applyFont="1" applyBorder="1" applyAlignment="1">
      <alignment horizontal="center" vertical="center" wrapText="1"/>
    </xf>
    <xf numFmtId="164" fontId="40" fillId="0" borderId="0" xfId="0" applyFont="1" applyFill="1" applyAlignment="1">
      <alignment/>
    </xf>
    <xf numFmtId="164" fontId="41" fillId="0" borderId="0" xfId="0" applyFont="1" applyFill="1" applyAlignment="1">
      <alignment horizontal="left" vertical="center" wrapText="1"/>
    </xf>
    <xf numFmtId="164" fontId="41" fillId="0" borderId="0" xfId="0" applyFont="1" applyFill="1" applyAlignment="1">
      <alignment horizontal="center" vertical="center" wrapText="1"/>
    </xf>
    <xf numFmtId="164" fontId="41" fillId="0" borderId="0" xfId="0" applyFont="1" applyFill="1" applyAlignment="1">
      <alignment/>
    </xf>
    <xf numFmtId="164" fontId="41" fillId="0" borderId="0" xfId="0" applyFont="1" applyFill="1" applyAlignment="1">
      <alignment horizontal="center"/>
    </xf>
    <xf numFmtId="164" fontId="34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32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 wrapText="1" shrinkToFit="1"/>
    </xf>
    <xf numFmtId="164" fontId="32" fillId="0" borderId="6" xfId="0" applyFont="1" applyFill="1" applyBorder="1" applyAlignment="1">
      <alignment horizontal="center" vertical="center" wrapText="1" shrinkToFit="1"/>
    </xf>
    <xf numFmtId="164" fontId="32" fillId="0" borderId="6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0" fillId="0" borderId="6" xfId="0" applyFont="1" applyFill="1" applyBorder="1" applyAlignment="1">
      <alignment horizontal="left" vertical="center" wrapText="1"/>
    </xf>
    <xf numFmtId="164" fontId="43" fillId="0" borderId="6" xfId="0" applyFont="1" applyFill="1" applyBorder="1" applyAlignment="1">
      <alignment/>
    </xf>
    <xf numFmtId="164" fontId="40" fillId="0" borderId="6" xfId="0" applyFont="1" applyFill="1" applyBorder="1" applyAlignment="1">
      <alignment/>
    </xf>
    <xf numFmtId="164" fontId="44" fillId="0" borderId="6" xfId="0" applyFont="1" applyFill="1" applyBorder="1" applyAlignment="1">
      <alignment horizontal="center" vertical="center" wrapText="1" shrinkToFit="1"/>
    </xf>
    <xf numFmtId="164" fontId="45" fillId="0" borderId="6" xfId="0" applyFont="1" applyFill="1" applyBorder="1" applyAlignment="1">
      <alignment horizontal="center" vertical="center" wrapText="1" shrinkToFit="1"/>
    </xf>
    <xf numFmtId="164" fontId="46" fillId="0" borderId="6" xfId="0" applyFont="1" applyFill="1" applyBorder="1" applyAlignment="1">
      <alignment horizontal="center" vertical="center" wrapText="1"/>
    </xf>
    <xf numFmtId="164" fontId="41" fillId="0" borderId="6" xfId="0" applyFont="1" applyFill="1" applyBorder="1" applyAlignment="1">
      <alignment horizontal="center" vertical="center" wrapText="1"/>
    </xf>
    <xf numFmtId="164" fontId="46" fillId="0" borderId="6" xfId="0" applyNumberFormat="1" applyFont="1" applyFill="1" applyBorder="1" applyAlignment="1">
      <alignment horizontal="center" vertical="center" wrapText="1"/>
    </xf>
    <xf numFmtId="164" fontId="20" fillId="0" borderId="0" xfId="37" applyFont="1" applyFill="1" applyBorder="1" applyAlignment="1">
      <alignment horizontal="center"/>
      <protection/>
    </xf>
    <xf numFmtId="164" fontId="13" fillId="0" borderId="0" xfId="37" applyFill="1">
      <alignment/>
      <protection/>
    </xf>
    <xf numFmtId="164" fontId="46" fillId="0" borderId="10" xfId="37" applyFont="1" applyFill="1" applyBorder="1" applyAlignment="1">
      <alignment horizontal="left" vertical="center" wrapText="1"/>
      <protection/>
    </xf>
    <xf numFmtId="164" fontId="46" fillId="0" borderId="11" xfId="37" applyNumberFormat="1" applyFont="1" applyFill="1" applyBorder="1" applyAlignment="1">
      <alignment horizontal="center" wrapText="1"/>
      <protection/>
    </xf>
    <xf numFmtId="164" fontId="46" fillId="0" borderId="9" xfId="37" applyFont="1" applyFill="1" applyBorder="1" applyAlignment="1">
      <alignment horizontal="left" vertical="center" wrapText="1"/>
      <protection/>
    </xf>
    <xf numFmtId="164" fontId="46" fillId="0" borderId="9" xfId="37" applyNumberFormat="1" applyFont="1" applyFill="1" applyBorder="1" applyAlignment="1">
      <alignment horizontal="center" wrapText="1"/>
      <protection/>
    </xf>
    <xf numFmtId="164" fontId="46" fillId="0" borderId="0" xfId="37" applyFont="1" applyFill="1" applyBorder="1" applyAlignment="1">
      <alignment horizontal="left" vertical="center"/>
      <protection/>
    </xf>
    <xf numFmtId="164" fontId="46" fillId="0" borderId="12" xfId="37" applyFont="1" applyFill="1" applyBorder="1" applyAlignment="1">
      <alignment horizontal="left" vertical="center" wrapText="1"/>
      <protection/>
    </xf>
    <xf numFmtId="164" fontId="46" fillId="0" borderId="9" xfId="37" applyFont="1" applyFill="1" applyBorder="1" applyAlignment="1">
      <alignment horizontal="center" vertical="center"/>
      <protection/>
    </xf>
    <xf numFmtId="164" fontId="46" fillId="0" borderId="0" xfId="37" applyFont="1" applyFill="1" applyBorder="1" applyAlignment="1">
      <alignment horizontal="center" vertical="center"/>
      <protection/>
    </xf>
    <xf numFmtId="164" fontId="46" fillId="0" borderId="6" xfId="37" applyFont="1" applyFill="1" applyBorder="1" applyAlignment="1">
      <alignment horizontal="center" vertical="center" wrapText="1"/>
      <protection/>
    </xf>
    <xf numFmtId="164" fontId="46" fillId="0" borderId="0" xfId="37" applyFont="1" applyFill="1" applyBorder="1" applyAlignment="1">
      <alignment horizontal="left" vertical="center" wrapText="1"/>
      <protection/>
    </xf>
    <xf numFmtId="164" fontId="46" fillId="0" borderId="9" xfId="37" applyFont="1" applyFill="1" applyBorder="1" applyAlignment="1">
      <alignment horizontal="center" vertical="center" wrapText="1"/>
      <protection/>
    </xf>
    <xf numFmtId="164" fontId="41" fillId="0" borderId="13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vertical="center"/>
    </xf>
    <xf numFmtId="164" fontId="41" fillId="0" borderId="0" xfId="0" applyFont="1" applyFill="1" applyBorder="1" applyAlignment="1">
      <alignment horizontal="center" vertical="center" wrapText="1"/>
    </xf>
    <xf numFmtId="164" fontId="47" fillId="0" borderId="0" xfId="0" applyFont="1" applyFill="1" applyBorder="1" applyAlignment="1">
      <alignment horizontal="center" vertical="center" wrapText="1" shrinkToFit="1"/>
    </xf>
    <xf numFmtId="164" fontId="26" fillId="0" borderId="0" xfId="0" applyFont="1" applyFill="1" applyAlignment="1">
      <alignment wrapText="1"/>
    </xf>
    <xf numFmtId="164" fontId="26" fillId="0" borderId="0" xfId="0" applyFont="1" applyFill="1" applyAlignment="1">
      <alignment/>
    </xf>
    <xf numFmtId="164" fontId="26" fillId="0" borderId="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workbookViewId="0" topLeftCell="A1">
      <selection activeCell="B15" sqref="B15"/>
    </sheetView>
  </sheetViews>
  <sheetFormatPr defaultColWidth="8.796875" defaultRowHeight="14.25"/>
  <cols>
    <col min="1" max="1" width="15.19921875" style="0" customWidth="1"/>
    <col min="2" max="2" width="16.5" style="0" customWidth="1"/>
    <col min="3" max="7" width="12.0976562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4"/>
      <c r="D8" s="4" t="s">
        <v>3</v>
      </c>
      <c r="E8" s="4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5" t="s">
        <v>7</v>
      </c>
    </row>
    <row r="16" spans="1:2" ht="16.5">
      <c r="A16" s="3" t="s">
        <v>8</v>
      </c>
      <c r="B16" s="6" t="s">
        <v>9</v>
      </c>
    </row>
    <row r="19" ht="15.75">
      <c r="B19" s="3" t="s">
        <v>10</v>
      </c>
    </row>
    <row r="20" ht="15.75">
      <c r="B20" s="7" t="s">
        <v>11</v>
      </c>
    </row>
    <row r="21" spans="2:6" ht="15.75" customHeight="1">
      <c r="B21" s="8" t="s">
        <v>12</v>
      </c>
      <c r="C21" s="8"/>
      <c r="D21" s="8"/>
      <c r="E21" s="8"/>
      <c r="F21" s="8"/>
    </row>
    <row r="22" ht="15.75">
      <c r="B22" s="3" t="s">
        <v>13</v>
      </c>
    </row>
    <row r="27" spans="1:3" ht="14.25">
      <c r="A27" s="9"/>
      <c r="B27" s="9"/>
      <c r="C27" s="9"/>
    </row>
    <row r="28" spans="1:3" ht="14.25">
      <c r="A28" s="7" t="s">
        <v>14</v>
      </c>
      <c r="B28" s="9"/>
      <c r="C28" s="9"/>
    </row>
    <row r="29" spans="1:7" ht="15.75" customHeight="1">
      <c r="A29" s="10" t="s">
        <v>15</v>
      </c>
      <c r="B29" s="10"/>
      <c r="C29" s="10"/>
      <c r="D29" s="11" t="s">
        <v>16</v>
      </c>
      <c r="E29" s="11"/>
      <c r="F29" s="11"/>
      <c r="G29" s="11"/>
    </row>
    <row r="30" spans="1:3" ht="14.25">
      <c r="A30" s="9"/>
      <c r="B30" s="9"/>
      <c r="C30" s="9"/>
    </row>
    <row r="31" spans="1:3" ht="14.25">
      <c r="A31" s="9"/>
      <c r="B31" s="9"/>
      <c r="C31" s="9"/>
    </row>
    <row r="32" spans="1:3" ht="14.25">
      <c r="A32" s="7" t="s">
        <v>17</v>
      </c>
      <c r="B32" s="9"/>
      <c r="C32" s="9"/>
    </row>
    <row r="33" spans="1:8" ht="41.25" customHeight="1">
      <c r="A33" s="12" t="s">
        <v>18</v>
      </c>
      <c r="B33" s="12"/>
      <c r="C33" s="12" t="s">
        <v>19</v>
      </c>
      <c r="D33" s="12"/>
      <c r="E33" s="12"/>
      <c r="F33" s="12"/>
      <c r="G33" s="12"/>
      <c r="H33" s="13"/>
    </row>
  </sheetData>
  <sheetProtection selectLockedCells="1" selectUnlockedCells="1"/>
  <mergeCells count="5"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110" zoomScaleNormal="110" workbookViewId="0" topLeftCell="A1">
      <selection activeCell="H3" sqref="H3"/>
    </sheetView>
  </sheetViews>
  <sheetFormatPr defaultColWidth="8.796875" defaultRowHeight="14.25"/>
  <cols>
    <col min="1" max="1" width="15.69921875" style="14" customWidth="1"/>
    <col min="2" max="2" width="10.796875" style="14" customWidth="1"/>
    <col min="3" max="3" width="11.69921875" style="14" customWidth="1"/>
    <col min="4" max="4" width="7.296875" style="14" customWidth="1"/>
    <col min="5" max="5" width="17.8984375" style="14" customWidth="1"/>
    <col min="6" max="16384" width="11.19921875" style="14" customWidth="1"/>
  </cols>
  <sheetData>
    <row r="1" spans="1:255" ht="15.75" customHeight="1">
      <c r="A1" s="15" t="s">
        <v>10</v>
      </c>
      <c r="B1" s="15"/>
      <c r="C1" s="15"/>
      <c r="D1" s="15"/>
      <c r="E1" s="1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 customHeight="1">
      <c r="A2" s="16">
        <f>обложка!D8</f>
        <v>0</v>
      </c>
      <c r="B2" s="16"/>
      <c r="C2" s="16"/>
      <c r="D2" s="17"/>
      <c r="E2" s="1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1" ht="34.5" customHeight="1">
      <c r="A3" s="18" t="s">
        <v>20</v>
      </c>
      <c r="B3" s="18"/>
      <c r="C3" s="18"/>
      <c r="D3" s="18"/>
      <c r="E3" s="18"/>
      <c r="I3"/>
      <c r="J3"/>
      <c r="K3"/>
    </row>
    <row r="4" spans="1:11" ht="16.5">
      <c r="A4" s="19">
        <f>обложка!D8</f>
        <v>0</v>
      </c>
      <c r="B4" s="19"/>
      <c r="C4" s="17"/>
      <c r="D4" s="17"/>
      <c r="E4" s="17"/>
      <c r="I4"/>
      <c r="J4"/>
      <c r="K4"/>
    </row>
    <row r="5" spans="1:11" ht="40.5" customHeight="1">
      <c r="A5" s="18" t="s">
        <v>21</v>
      </c>
      <c r="B5" s="18"/>
      <c r="C5" s="18"/>
      <c r="D5" s="18" t="s">
        <v>22</v>
      </c>
      <c r="E5" s="18"/>
      <c r="I5"/>
      <c r="J5"/>
      <c r="K5"/>
    </row>
    <row r="6" spans="1:5" ht="16.5" customHeight="1">
      <c r="A6" s="20" t="s">
        <v>23</v>
      </c>
      <c r="B6" s="20"/>
      <c r="C6" s="20"/>
      <c r="D6" s="20"/>
      <c r="E6" s="20"/>
    </row>
    <row r="7" spans="1:5" ht="16.5" customHeight="1">
      <c r="A7" s="21" t="s">
        <v>24</v>
      </c>
      <c r="B7" s="21"/>
      <c r="C7" s="21"/>
      <c r="D7" s="22" t="s">
        <v>25</v>
      </c>
      <c r="E7" s="23">
        <f>E12</f>
        <v>81</v>
      </c>
    </row>
    <row r="8" spans="1:256" ht="15.75" customHeight="1">
      <c r="A8" s="24" t="s">
        <v>26</v>
      </c>
      <c r="B8" s="24"/>
      <c r="C8" s="24"/>
      <c r="D8" s="24" t="e">
        <f>NA()</f>
        <v>#N/A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0" customFormat="1" ht="15.75" customHeight="1">
      <c r="A9" s="26" t="s">
        <v>27</v>
      </c>
      <c r="B9" s="26"/>
      <c r="C9" s="26"/>
      <c r="D9" s="27" t="s">
        <v>25</v>
      </c>
      <c r="E9" s="28">
        <f aca="true" t="shared" si="0" ref="E9:E10">E13</f>
        <v>10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s="30" customFormat="1" ht="15.75" customHeight="1">
      <c r="A10" s="26" t="s">
        <v>28</v>
      </c>
      <c r="B10" s="26"/>
      <c r="C10" s="26"/>
      <c r="D10" s="27" t="s">
        <v>25</v>
      </c>
      <c r="E10" s="28">
        <f t="shared" si="0"/>
        <v>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5" ht="15.75" customHeight="1">
      <c r="A11" s="22" t="s">
        <v>29</v>
      </c>
      <c r="B11" s="22"/>
      <c r="C11" s="22"/>
      <c r="D11" s="22"/>
      <c r="E11" s="22"/>
    </row>
    <row r="12" spans="1:5" ht="36">
      <c r="A12" s="31">
        <f>'контрол лист'!A36</f>
        <v>0</v>
      </c>
      <c r="B12" s="31">
        <f>'контрол лист'!F36</f>
        <v>0</v>
      </c>
      <c r="C12" s="23">
        <f>'контрол лист'!E36</f>
        <v>0</v>
      </c>
      <c r="D12" s="22" t="s">
        <v>25</v>
      </c>
      <c r="E12" s="23">
        <f>'контрол лист'!G36</f>
        <v>81</v>
      </c>
    </row>
    <row r="13" spans="1:5" ht="47.25">
      <c r="A13" s="31">
        <f>'контрол лист'!A37</f>
        <v>0</v>
      </c>
      <c r="B13" s="31">
        <f>'контрол лист'!F37</f>
        <v>0</v>
      </c>
      <c r="C13" s="23">
        <f>'контрол лист'!E37</f>
        <v>0</v>
      </c>
      <c r="D13" s="22" t="s">
        <v>25</v>
      </c>
      <c r="E13" s="23">
        <f>'контрол лист'!G37</f>
        <v>10</v>
      </c>
    </row>
    <row r="14" spans="1:5" ht="47.25">
      <c r="A14" s="31">
        <f>'контрол лист'!A38</f>
        <v>0</v>
      </c>
      <c r="B14" s="31">
        <f>'контрол лист'!F38</f>
        <v>0</v>
      </c>
      <c r="C14" s="23">
        <f>'контрол лист'!E38</f>
        <v>0</v>
      </c>
      <c r="D14" s="22" t="s">
        <v>25</v>
      </c>
      <c r="E14" s="23">
        <f>'контрол лист'!G38</f>
        <v>9</v>
      </c>
    </row>
    <row r="15" spans="1:5" ht="36">
      <c r="A15" s="31">
        <f>'контрол лист'!A39</f>
        <v>0</v>
      </c>
      <c r="B15" s="31">
        <f>'контрол лист'!F39</f>
        <v>0</v>
      </c>
      <c r="C15" s="23">
        <f>'контрол лист'!E39</f>
        <v>0</v>
      </c>
      <c r="D15" s="22" t="s">
        <v>25</v>
      </c>
      <c r="E15" s="23">
        <f>'контрол лист'!G39</f>
        <v>30</v>
      </c>
    </row>
    <row r="16" spans="1:5" ht="15" customHeight="1">
      <c r="A16" s="32" t="s">
        <v>30</v>
      </c>
      <c r="B16" s="32"/>
      <c r="C16" s="32"/>
      <c r="D16" s="32"/>
      <c r="E16" s="32"/>
    </row>
    <row r="17" spans="1:5" ht="36.75">
      <c r="A17" s="33" t="s">
        <v>31</v>
      </c>
      <c r="B17" s="34" t="s">
        <v>32</v>
      </c>
      <c r="C17" s="34" t="s">
        <v>33</v>
      </c>
      <c r="D17" s="35" t="s">
        <v>34</v>
      </c>
      <c r="E17" s="35" t="s">
        <v>35</v>
      </c>
    </row>
    <row r="18" spans="1:5" ht="38.25">
      <c r="A18" s="36" t="s">
        <v>36</v>
      </c>
      <c r="B18" s="34" t="s">
        <v>37</v>
      </c>
      <c r="C18" s="34" t="s">
        <v>38</v>
      </c>
      <c r="D18" s="35" t="s">
        <v>34</v>
      </c>
      <c r="E18" s="37" t="s">
        <v>35</v>
      </c>
    </row>
    <row r="20" spans="1:5" ht="15.75" customHeight="1">
      <c r="A20" s="38" t="s">
        <v>39</v>
      </c>
      <c r="B20" s="38"/>
      <c r="C20" s="38"/>
      <c r="D20" s="38"/>
      <c r="E20" s="38"/>
    </row>
    <row r="21" spans="1:11" ht="15.75" customHeight="1">
      <c r="A21" s="39" t="s">
        <v>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5" ht="19.5" customHeight="1">
      <c r="A22" s="39" t="s">
        <v>41</v>
      </c>
      <c r="B22" s="39"/>
      <c r="C22" s="39"/>
      <c r="D22" s="39"/>
      <c r="E22" s="39"/>
    </row>
    <row r="23" ht="15.75"/>
    <row r="24" spans="1:3" ht="15.75">
      <c r="A24" s="40" t="s">
        <v>14</v>
      </c>
      <c r="B24"/>
      <c r="C24"/>
    </row>
    <row r="25" spans="1:8" ht="21.75" customHeight="1">
      <c r="A25" s="41" t="s">
        <v>15</v>
      </c>
      <c r="B25" s="41"/>
      <c r="C25" s="42" t="s">
        <v>42</v>
      </c>
      <c r="D25" s="42"/>
      <c r="E25" s="42"/>
      <c r="F25" s="42"/>
      <c r="G25" s="42"/>
      <c r="H25" s="42"/>
    </row>
    <row r="26" spans="1:3" ht="15">
      <c r="A26" s="43"/>
      <c r="B26"/>
      <c r="C26"/>
    </row>
    <row r="27" spans="1:3" ht="15">
      <c r="A27" s="40" t="s">
        <v>17</v>
      </c>
      <c r="B27"/>
      <c r="C27"/>
    </row>
    <row r="28" spans="1:7" ht="30" customHeight="1">
      <c r="A28" s="12" t="s">
        <v>18</v>
      </c>
      <c r="B28" s="12"/>
      <c r="C28" s="12" t="s">
        <v>43</v>
      </c>
      <c r="D28" s="12"/>
      <c r="E28" s="12"/>
      <c r="F28"/>
      <c r="G28" s="13"/>
    </row>
  </sheetData>
  <sheetProtection selectLockedCells="1" selectUnlockedCells="1"/>
  <mergeCells count="19">
    <mergeCell ref="A1:E1"/>
    <mergeCell ref="A2:C2"/>
    <mergeCell ref="A3:E3"/>
    <mergeCell ref="A4:B4"/>
    <mergeCell ref="A5:E5"/>
    <mergeCell ref="A6:E6"/>
    <mergeCell ref="A7:C7"/>
    <mergeCell ref="A8:E8"/>
    <mergeCell ref="A9:C9"/>
    <mergeCell ref="A10:C10"/>
    <mergeCell ref="A11:E11"/>
    <mergeCell ref="A16:E16"/>
    <mergeCell ref="A20:E20"/>
    <mergeCell ref="A21:K21"/>
    <mergeCell ref="A22:E22"/>
    <mergeCell ref="A25:B25"/>
    <mergeCell ref="C25:H25"/>
    <mergeCell ref="A28:B28"/>
    <mergeCell ref="C28:E28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 topLeftCell="A4">
      <selection activeCell="E10" sqref="E10"/>
    </sheetView>
  </sheetViews>
  <sheetFormatPr defaultColWidth="8.796875" defaultRowHeight="14.25"/>
  <cols>
    <col min="1" max="1" width="5" style="44" customWidth="1"/>
    <col min="2" max="2" width="19.8984375" style="45" customWidth="1"/>
    <col min="3" max="3" width="14.19921875" style="45" customWidth="1"/>
    <col min="4" max="4" width="5.69921875" style="45" customWidth="1"/>
    <col min="5" max="5" width="17.3984375" style="45" customWidth="1"/>
    <col min="6" max="6" width="19.59765625" style="46" customWidth="1"/>
    <col min="7" max="8" width="9.796875" style="45" hidden="1" customWidth="1"/>
    <col min="9" max="16384" width="9.3984375" style="45" customWidth="1"/>
  </cols>
  <sheetData>
    <row r="1" spans="1:7" ht="13.5" customHeight="1">
      <c r="A1" s="47" t="s">
        <v>44</v>
      </c>
      <c r="B1" s="47"/>
      <c r="C1" s="47"/>
      <c r="D1" s="47"/>
      <c r="E1" s="47"/>
      <c r="F1" s="47"/>
      <c r="G1" s="48"/>
    </row>
    <row r="2" spans="1:8" ht="24" customHeight="1">
      <c r="A2" s="49"/>
      <c r="B2" s="50">
        <f>обложка!D8</f>
        <v>0</v>
      </c>
      <c r="C2" s="50"/>
      <c r="D2" s="49"/>
      <c r="E2" s="49"/>
      <c r="F2" s="51"/>
      <c r="G2" s="52" t="s">
        <v>45</v>
      </c>
      <c r="H2" s="53"/>
    </row>
    <row r="3" spans="1:8" ht="27" customHeight="1">
      <c r="A3" s="54" t="s">
        <v>46</v>
      </c>
      <c r="B3" s="55" t="s">
        <v>47</v>
      </c>
      <c r="C3" s="55"/>
      <c r="D3" s="55"/>
      <c r="E3" s="56" t="s">
        <v>48</v>
      </c>
      <c r="F3" s="57" t="s">
        <v>26</v>
      </c>
      <c r="G3" s="45" t="s">
        <v>48</v>
      </c>
      <c r="H3" s="45" t="s">
        <v>26</v>
      </c>
    </row>
    <row r="4" spans="1:6" ht="18" customHeight="1">
      <c r="A4" s="55" t="s">
        <v>49</v>
      </c>
      <c r="B4" s="55"/>
      <c r="C4" s="55"/>
      <c r="D4" s="55"/>
      <c r="E4" s="55"/>
      <c r="F4" s="55"/>
    </row>
    <row r="5" spans="1:8" ht="13.5" customHeight="1">
      <c r="A5" s="58" t="s">
        <v>50</v>
      </c>
      <c r="B5" s="59" t="s">
        <v>51</v>
      </c>
      <c r="C5" s="59"/>
      <c r="D5" s="59"/>
      <c r="E5" s="60">
        <f>E11+E14</f>
        <v>111</v>
      </c>
      <c r="F5" s="61">
        <f>F12+F13</f>
        <v>19</v>
      </c>
      <c r="G5" s="45">
        <v>52</v>
      </c>
      <c r="H5" s="45">
        <v>4</v>
      </c>
    </row>
    <row r="6" spans="1:8" ht="13.5" customHeight="1">
      <c r="A6" s="58" t="s">
        <v>52</v>
      </c>
      <c r="B6" s="59" t="s">
        <v>53</v>
      </c>
      <c r="C6" s="59"/>
      <c r="D6" s="59"/>
      <c r="E6" s="60">
        <f>'контрол лист'!H40</f>
        <v>4</v>
      </c>
      <c r="F6" s="62">
        <v>0</v>
      </c>
      <c r="G6" s="45">
        <v>4</v>
      </c>
      <c r="H6" s="45">
        <v>0</v>
      </c>
    </row>
    <row r="7" spans="1:8" ht="13.5" customHeight="1">
      <c r="A7" s="58" t="s">
        <v>54</v>
      </c>
      <c r="B7" s="59" t="s">
        <v>55</v>
      </c>
      <c r="C7" s="59"/>
      <c r="D7" s="59"/>
      <c r="E7" s="63">
        <f>100-E6*100/E5</f>
        <v>96.3963963963964</v>
      </c>
      <c r="F7" s="62">
        <f>100-0*100/2</f>
        <v>100</v>
      </c>
      <c r="G7" s="45">
        <v>92.31</v>
      </c>
      <c r="H7" s="45">
        <v>100</v>
      </c>
    </row>
    <row r="8" spans="1:6" ht="13.5" customHeight="1">
      <c r="A8" s="55" t="s">
        <v>56</v>
      </c>
      <c r="B8" s="55"/>
      <c r="C8" s="55"/>
      <c r="D8" s="55" t="s">
        <v>3</v>
      </c>
      <c r="E8" s="55"/>
      <c r="F8" s="55"/>
    </row>
    <row r="9" spans="1:8" ht="74.25" customHeight="1">
      <c r="A9" s="64" t="s">
        <v>57</v>
      </c>
      <c r="B9" s="55" t="s">
        <v>58</v>
      </c>
      <c r="C9" s="55"/>
      <c r="D9" s="55"/>
      <c r="E9" s="65" t="s">
        <v>59</v>
      </c>
      <c r="F9" s="66" t="s">
        <v>60</v>
      </c>
      <c r="G9" s="45" t="s">
        <v>61</v>
      </c>
      <c r="H9" s="45" t="s">
        <v>60</v>
      </c>
    </row>
    <row r="10" spans="1:8" ht="59.25" customHeight="1">
      <c r="A10" s="64" t="s">
        <v>62</v>
      </c>
      <c r="B10" s="55" t="s">
        <v>63</v>
      </c>
      <c r="C10" s="55"/>
      <c r="D10" s="55"/>
      <c r="E10" s="67" t="s">
        <v>64</v>
      </c>
      <c r="F10" s="68" t="s">
        <v>65</v>
      </c>
      <c r="G10" s="45" t="s">
        <v>64</v>
      </c>
      <c r="H10" s="45" t="s">
        <v>66</v>
      </c>
    </row>
    <row r="11" spans="1:6" ht="40.5" customHeight="1">
      <c r="A11" s="69" t="s">
        <v>67</v>
      </c>
      <c r="B11" s="31">
        <f>'контрол лист'!A36</f>
        <v>0</v>
      </c>
      <c r="C11" s="31">
        <f>'контрол лист'!F36</f>
        <v>0</v>
      </c>
      <c r="D11" s="31">
        <f>'контрол лист'!E36</f>
        <v>0</v>
      </c>
      <c r="E11" s="60">
        <f>'контрол лист'!G36</f>
        <v>81</v>
      </c>
      <c r="F11" s="57" t="s">
        <v>68</v>
      </c>
    </row>
    <row r="12" spans="1:6" ht="40.5" customHeight="1">
      <c r="A12" s="69" t="s">
        <v>69</v>
      </c>
      <c r="B12" s="31">
        <f>'контрол лист'!A37</f>
        <v>0</v>
      </c>
      <c r="C12" s="31">
        <f>'контрол лист'!F37</f>
        <v>0</v>
      </c>
      <c r="D12" s="31">
        <f>'контрол лист'!E37</f>
        <v>0</v>
      </c>
      <c r="E12" s="60" t="s">
        <v>68</v>
      </c>
      <c r="F12" s="57">
        <v>10</v>
      </c>
    </row>
    <row r="13" spans="1:6" ht="40.5" customHeight="1">
      <c r="A13" s="69" t="s">
        <v>70</v>
      </c>
      <c r="B13" s="31">
        <f>'контрол лист'!A38</f>
        <v>0</v>
      </c>
      <c r="C13" s="31">
        <f>'контрол лист'!F38</f>
        <v>0</v>
      </c>
      <c r="D13" s="31">
        <f>'контрол лист'!E38</f>
        <v>0</v>
      </c>
      <c r="E13" s="60" t="s">
        <v>68</v>
      </c>
      <c r="F13" s="57">
        <v>9</v>
      </c>
    </row>
    <row r="14" spans="1:8" ht="36">
      <c r="A14" s="69" t="s">
        <v>71</v>
      </c>
      <c r="B14" s="31">
        <f>'контрол лист'!A39</f>
        <v>0</v>
      </c>
      <c r="C14" s="31">
        <f>'контрол лист'!F39</f>
        <v>0</v>
      </c>
      <c r="D14" s="31">
        <f>'контрол лист'!E39</f>
        <v>0</v>
      </c>
      <c r="E14" s="60">
        <f>'контрол лист'!G39</f>
        <v>30</v>
      </c>
      <c r="F14" s="57" t="s">
        <v>68</v>
      </c>
      <c r="G14" s="45">
        <v>22</v>
      </c>
      <c r="H14" s="45" t="s">
        <v>68</v>
      </c>
    </row>
    <row r="15" spans="1:6" ht="13.5" customHeight="1">
      <c r="A15" s="55" t="s">
        <v>72</v>
      </c>
      <c r="B15" s="55"/>
      <c r="C15" s="55"/>
      <c r="D15" s="55"/>
      <c r="E15" s="55"/>
      <c r="F15" s="55"/>
    </row>
    <row r="16" spans="1:8" ht="41.25" customHeight="1">
      <c r="A16" s="70" t="s">
        <v>73</v>
      </c>
      <c r="B16" s="59" t="s">
        <v>74</v>
      </c>
      <c r="C16" s="59"/>
      <c r="D16" s="59"/>
      <c r="E16" s="71" t="s">
        <v>75</v>
      </c>
      <c r="F16" s="66" t="s">
        <v>76</v>
      </c>
      <c r="G16" s="45" t="s">
        <v>75</v>
      </c>
      <c r="H16" s="45" t="s">
        <v>68</v>
      </c>
    </row>
    <row r="17" spans="1:8" ht="42.75" customHeight="1">
      <c r="A17" s="70" t="s">
        <v>77</v>
      </c>
      <c r="B17" s="59" t="s">
        <v>78</v>
      </c>
      <c r="C17" s="59"/>
      <c r="D17" s="59"/>
      <c r="E17" s="71" t="s">
        <v>68</v>
      </c>
      <c r="F17" s="71" t="s">
        <v>76</v>
      </c>
      <c r="G17" s="45" t="s">
        <v>76</v>
      </c>
      <c r="H17" s="45" t="s">
        <v>76</v>
      </c>
    </row>
    <row r="18" spans="1:6" ht="13.5" customHeight="1">
      <c r="A18" s="55" t="s">
        <v>79</v>
      </c>
      <c r="B18" s="55"/>
      <c r="C18" s="55"/>
      <c r="D18" s="55"/>
      <c r="E18" s="55"/>
      <c r="F18" s="55"/>
    </row>
    <row r="19" spans="1:8" ht="14.25" customHeight="1">
      <c r="A19" s="58" t="s">
        <v>80</v>
      </c>
      <c r="B19" s="59" t="s">
        <v>81</v>
      </c>
      <c r="C19" s="59"/>
      <c r="D19" s="59"/>
      <c r="E19" s="72" t="s">
        <v>82</v>
      </c>
      <c r="F19" s="73" t="s">
        <v>82</v>
      </c>
      <c r="G19" s="45" t="s">
        <v>82</v>
      </c>
      <c r="H19" s="45" t="s">
        <v>82</v>
      </c>
    </row>
    <row r="20" spans="1:6" ht="13.5" customHeight="1">
      <c r="A20" s="58" t="s">
        <v>83</v>
      </c>
      <c r="B20" s="59" t="s">
        <v>84</v>
      </c>
      <c r="C20" s="59"/>
      <c r="D20" s="59"/>
      <c r="E20" s="72"/>
      <c r="F20" s="73"/>
    </row>
    <row r="21" spans="1:6" ht="13.5" customHeight="1">
      <c r="A21" s="58" t="s">
        <v>85</v>
      </c>
      <c r="B21" s="59" t="s">
        <v>86</v>
      </c>
      <c r="C21" s="59"/>
      <c r="D21" s="59"/>
      <c r="E21" s="72"/>
      <c r="F21" s="73"/>
    </row>
    <row r="22" spans="1:6" ht="13.5" customHeight="1">
      <c r="A22" s="55" t="s">
        <v>87</v>
      </c>
      <c r="B22" s="55"/>
      <c r="C22" s="55"/>
      <c r="D22" s="55"/>
      <c r="E22" s="55"/>
      <c r="F22" s="55"/>
    </row>
    <row r="23" spans="1:6" ht="39" customHeight="1">
      <c r="A23" s="58" t="s">
        <v>88</v>
      </c>
      <c r="B23" s="74" t="s">
        <v>89</v>
      </c>
      <c r="C23" s="74"/>
      <c r="D23" s="74"/>
      <c r="E23" s="74"/>
      <c r="F23" s="74"/>
    </row>
    <row r="24" spans="1:6" ht="15.75" customHeight="1">
      <c r="A24" s="75" t="s">
        <v>90</v>
      </c>
      <c r="B24" s="75"/>
      <c r="F24" s="76"/>
    </row>
    <row r="25" spans="1:6" ht="24.75" customHeight="1">
      <c r="A25" s="77" t="s">
        <v>91</v>
      </c>
      <c r="B25" s="77"/>
      <c r="C25" s="78" t="s">
        <v>92</v>
      </c>
      <c r="D25" s="78"/>
      <c r="E25" s="78"/>
      <c r="F25" s="79"/>
    </row>
    <row r="26" s="45" customFormat="1" ht="15">
      <c r="F26" s="79"/>
    </row>
    <row r="27" spans="1:6" ht="15.75" customHeight="1">
      <c r="A27" s="75" t="s">
        <v>17</v>
      </c>
      <c r="B27" s="75"/>
      <c r="F27" s="79"/>
    </row>
    <row r="28" spans="1:6" ht="36" customHeight="1">
      <c r="A28" s="12" t="s">
        <v>18</v>
      </c>
      <c r="B28" s="12"/>
      <c r="C28" s="80"/>
      <c r="D28" s="40"/>
      <c r="E28" s="40" t="s">
        <v>93</v>
      </c>
      <c r="F28" s="79"/>
    </row>
    <row r="29" ht="15.75">
      <c r="F29" s="79"/>
    </row>
    <row r="32" ht="14.25" customHeight="1"/>
  </sheetData>
  <sheetProtection selectLockedCells="1" selectUnlockedCells="1"/>
  <mergeCells count="26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4:B24"/>
    <mergeCell ref="A25:B25"/>
    <mergeCell ref="C25:E25"/>
    <mergeCell ref="A27:B27"/>
    <mergeCell ref="A28:B28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A7" sqref="A7"/>
    </sheetView>
  </sheetViews>
  <sheetFormatPr defaultColWidth="8.796875" defaultRowHeight="14.25"/>
  <cols>
    <col min="1" max="1" width="3.296875" style="81" customWidth="1"/>
    <col min="2" max="16384" width="11.19921875" style="81" customWidth="1"/>
  </cols>
  <sheetData>
    <row r="1" spans="1:9" ht="24" customHeight="1">
      <c r="A1" s="15" t="s">
        <v>94</v>
      </c>
      <c r="B1" s="15"/>
      <c r="C1" s="15"/>
      <c r="D1" s="15"/>
      <c r="E1" s="15"/>
      <c r="F1" s="15"/>
      <c r="G1" s="15"/>
      <c r="H1" s="82"/>
      <c r="I1" s="82"/>
    </row>
    <row r="2" spans="1:9" ht="15">
      <c r="A2"/>
      <c r="B2"/>
      <c r="C2"/>
      <c r="D2" s="82"/>
      <c r="E2" s="82"/>
      <c r="F2" s="82"/>
      <c r="G2" s="82"/>
      <c r="H2" s="82"/>
      <c r="I2" s="82"/>
    </row>
    <row r="3" spans="1:9" ht="15">
      <c r="A3" s="82"/>
      <c r="B3" s="82"/>
      <c r="C3" s="82"/>
      <c r="D3" s="82"/>
      <c r="E3" s="82"/>
      <c r="F3" s="82"/>
      <c r="G3" s="82"/>
      <c r="H3" s="82"/>
      <c r="I3" s="82"/>
    </row>
    <row r="4" spans="1:8" ht="59.25" customHeight="1">
      <c r="A4" s="83" t="s">
        <v>95</v>
      </c>
      <c r="B4" s="84" t="s">
        <v>96</v>
      </c>
      <c r="C4" s="83" t="s">
        <v>97</v>
      </c>
      <c r="D4" s="83" t="s">
        <v>98</v>
      </c>
      <c r="E4" s="83" t="s">
        <v>99</v>
      </c>
      <c r="F4" s="83" t="s">
        <v>100</v>
      </c>
      <c r="G4" s="83" t="s">
        <v>101</v>
      </c>
      <c r="H4" s="83" t="s">
        <v>102</v>
      </c>
    </row>
    <row r="5" spans="1:8" ht="13.5" customHeight="1">
      <c r="A5" s="85"/>
      <c r="B5" s="85"/>
      <c r="C5" s="85"/>
      <c r="D5" s="85"/>
      <c r="E5" s="85"/>
      <c r="F5" s="85"/>
      <c r="G5" s="85"/>
      <c r="H5" s="85"/>
    </row>
    <row r="6" spans="1:8" ht="22.5" customHeight="1">
      <c r="A6" s="84" t="s">
        <v>103</v>
      </c>
      <c r="B6" s="84"/>
      <c r="C6" s="84"/>
      <c r="D6" s="84"/>
      <c r="E6" s="84"/>
      <c r="F6" s="84"/>
      <c r="G6" s="84"/>
      <c r="H6" s="84"/>
    </row>
    <row r="7" spans="1:8" ht="63">
      <c r="A7" s="83">
        <v>1</v>
      </c>
      <c r="B7" s="86" t="s">
        <v>104</v>
      </c>
      <c r="C7" s="86" t="s">
        <v>105</v>
      </c>
      <c r="D7" s="86" t="s">
        <v>106</v>
      </c>
      <c r="E7" s="86" t="s">
        <v>107</v>
      </c>
      <c r="F7" s="86" t="s">
        <v>108</v>
      </c>
      <c r="G7" s="86" t="s">
        <v>109</v>
      </c>
      <c r="H7" s="86" t="s">
        <v>110</v>
      </c>
    </row>
    <row r="8" spans="1:8" ht="18.75" customHeight="1">
      <c r="A8" s="85" t="s">
        <v>111</v>
      </c>
      <c r="B8" s="85"/>
      <c r="C8" s="85"/>
      <c r="D8" s="85"/>
      <c r="E8" s="85"/>
      <c r="F8" s="85"/>
      <c r="G8" s="85"/>
      <c r="H8" s="85"/>
    </row>
    <row r="9" spans="1:8" ht="100.5" customHeight="1">
      <c r="A9" s="83">
        <v>2</v>
      </c>
      <c r="B9" s="83" t="s">
        <v>112</v>
      </c>
      <c r="C9" s="83" t="s">
        <v>113</v>
      </c>
      <c r="D9" s="86" t="s">
        <v>106</v>
      </c>
      <c r="E9" s="83" t="s">
        <v>114</v>
      </c>
      <c r="F9" s="83" t="s">
        <v>115</v>
      </c>
      <c r="G9" s="83" t="s">
        <v>116</v>
      </c>
      <c r="H9" s="83" t="s">
        <v>117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10" zoomScaleNormal="110" workbookViewId="0" topLeftCell="A1">
      <selection activeCell="B11" sqref="B11"/>
    </sheetView>
  </sheetViews>
  <sheetFormatPr defaultColWidth="8.796875" defaultRowHeight="14.25"/>
  <cols>
    <col min="1" max="1" width="11.19921875" style="81" customWidth="1"/>
    <col min="2" max="2" width="10.796875" style="81" hidden="1" customWidth="1"/>
    <col min="3" max="3" width="14.69921875" style="81" customWidth="1"/>
    <col min="4" max="4" width="45.296875" style="81" customWidth="1"/>
    <col min="5" max="16384" width="11.19921875" style="8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7"/>
      <c r="C2" s="88"/>
      <c r="D2" s="88"/>
      <c r="E2"/>
      <c r="F2"/>
      <c r="G2"/>
      <c r="H2"/>
    </row>
    <row r="3" spans="1:4" ht="38.25" customHeight="1">
      <c r="A3"/>
      <c r="B3" s="89"/>
      <c r="C3" s="90" t="s">
        <v>118</v>
      </c>
      <c r="D3" s="91" t="s">
        <v>119</v>
      </c>
    </row>
    <row r="4" spans="1:4" ht="36" customHeight="1">
      <c r="A4"/>
      <c r="B4" s="89"/>
      <c r="C4" s="90" t="s">
        <v>120</v>
      </c>
      <c r="D4" s="92" t="s">
        <v>121</v>
      </c>
    </row>
    <row r="5" spans="1:4" ht="36" customHeight="1">
      <c r="A5" s="93"/>
      <c r="B5" s="94"/>
      <c r="C5" s="90" t="s">
        <v>122</v>
      </c>
      <c r="D5" s="95">
        <v>7724877504</v>
      </c>
    </row>
    <row r="6" spans="1:4" ht="67.5" customHeight="1">
      <c r="A6" s="93"/>
      <c r="B6" s="94"/>
      <c r="C6" s="90" t="s">
        <v>123</v>
      </c>
      <c r="D6" s="96" t="s">
        <v>124</v>
      </c>
    </row>
    <row r="7" spans="2:4" ht="42.75" customHeight="1">
      <c r="B7" s="89"/>
      <c r="C7" s="90" t="s">
        <v>125</v>
      </c>
      <c r="D7" s="97" t="s">
        <v>126</v>
      </c>
    </row>
    <row r="8" spans="2:4" ht="15">
      <c r="B8" s="89"/>
      <c r="C8" s="98" t="s">
        <v>127</v>
      </c>
      <c r="D8" s="98"/>
    </row>
    <row r="9" spans="2:4" ht="15">
      <c r="B9" s="89"/>
      <c r="C9" s="98"/>
      <c r="D9" s="98"/>
    </row>
    <row r="10" spans="2:4" ht="30">
      <c r="B10" s="89"/>
      <c r="C10" s="99" t="s">
        <v>128</v>
      </c>
      <c r="D10" s="100">
        <v>25</v>
      </c>
    </row>
    <row r="11" spans="2:4" ht="13.5" customHeight="1">
      <c r="B11" s="101" t="s">
        <v>129</v>
      </c>
      <c r="C11" s="101"/>
      <c r="D11" s="101"/>
    </row>
    <row r="12" spans="2:4" ht="15">
      <c r="B12" s="101"/>
      <c r="C12" s="101"/>
      <c r="D12" s="101"/>
    </row>
    <row r="13" spans="2:4" ht="30" customHeight="1">
      <c r="B13" s="102" t="s">
        <v>130</v>
      </c>
      <c r="C13" s="102"/>
      <c r="D13" s="102"/>
    </row>
    <row r="14" spans="2:4" ht="15">
      <c r="B14" s="102"/>
      <c r="C14" s="102"/>
      <c r="D14" s="102"/>
    </row>
    <row r="15" spans="2:4" ht="15">
      <c r="B15" s="102" t="s">
        <v>131</v>
      </c>
      <c r="C15" s="102"/>
      <c r="D15" s="102"/>
    </row>
    <row r="16" spans="2:4" ht="15">
      <c r="B16" s="102"/>
      <c r="C16" s="102"/>
      <c r="D16" s="102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="110" zoomScaleNormal="110" workbookViewId="0" topLeftCell="A1">
      <selection activeCell="H28" sqref="H28"/>
    </sheetView>
  </sheetViews>
  <sheetFormatPr defaultColWidth="8.796875" defaultRowHeight="14.25"/>
  <cols>
    <col min="1" max="1" width="5.69921875" style="103" customWidth="1"/>
    <col min="2" max="2" width="30.296875" style="104" customWidth="1"/>
    <col min="3" max="3" width="9.796875" style="103" customWidth="1"/>
    <col min="4" max="4" width="11.296875" style="103" customWidth="1"/>
    <col min="5" max="5" width="11.5" style="103" customWidth="1"/>
    <col min="6" max="6" width="13.8984375" style="103" customWidth="1"/>
    <col min="7" max="7" width="11.19921875" style="103" customWidth="1"/>
    <col min="8" max="8" width="8.69921875" style="103" customWidth="1"/>
    <col min="9" max="9" width="1.203125" style="103" customWidth="1"/>
    <col min="10" max="16384" width="11.19921875" style="103" customWidth="1"/>
  </cols>
  <sheetData>
    <row r="1" spans="1:6" ht="15.75" customHeight="1">
      <c r="A1" s="15" t="s">
        <v>12</v>
      </c>
      <c r="B1" s="15"/>
      <c r="C1" s="15"/>
      <c r="D1" s="15"/>
      <c r="E1" s="15"/>
      <c r="F1" s="15"/>
    </row>
    <row r="2" spans="1:5" ht="15.75" customHeight="1">
      <c r="A2" s="105">
        <f>обложка!D8</f>
        <v>0</v>
      </c>
      <c r="B2" s="105"/>
      <c r="C2"/>
      <c r="D2"/>
      <c r="E2"/>
    </row>
    <row r="3" spans="1:6" ht="29.25">
      <c r="A3" s="106" t="s">
        <v>132</v>
      </c>
      <c r="B3" s="107">
        <f>'контрол лист'!B3</f>
        <v>0</v>
      </c>
      <c r="C3" s="107">
        <f>'контрол лист'!D3</f>
        <v>0</v>
      </c>
      <c r="D3" s="107" t="s">
        <v>133</v>
      </c>
      <c r="E3" s="108" t="s">
        <v>134</v>
      </c>
      <c r="F3" s="108" t="s">
        <v>134</v>
      </c>
    </row>
    <row r="4" spans="1:6" ht="16.5">
      <c r="A4" s="109">
        <v>1</v>
      </c>
      <c r="B4" s="110">
        <f>'контрол лист'!B4</f>
        <v>0</v>
      </c>
      <c r="C4" s="111">
        <f>'контрол лист'!D4</f>
        <v>0</v>
      </c>
      <c r="D4" s="112" t="s">
        <v>135</v>
      </c>
      <c r="E4" s="113">
        <v>44754</v>
      </c>
      <c r="F4" s="114">
        <v>44764</v>
      </c>
    </row>
    <row r="5" spans="1:6" ht="16.5">
      <c r="A5" s="109">
        <v>2</v>
      </c>
      <c r="B5" s="110">
        <f>'контрол лист'!B5</f>
        <v>0</v>
      </c>
      <c r="C5" s="111">
        <f>'контрол лист'!D5</f>
        <v>0</v>
      </c>
      <c r="D5" s="112" t="s">
        <v>135</v>
      </c>
      <c r="E5" s="113">
        <f aca="true" t="shared" si="0" ref="E5:E35">E4</f>
        <v>44754</v>
      </c>
      <c r="F5" s="114">
        <f>F4</f>
        <v>44764</v>
      </c>
    </row>
    <row r="6" spans="1:6" ht="16.5">
      <c r="A6" s="109">
        <v>3</v>
      </c>
      <c r="B6" s="110">
        <f>'контрол лист'!B6</f>
        <v>0</v>
      </c>
      <c r="C6" s="111">
        <f>'контрол лист'!D6</f>
        <v>0</v>
      </c>
      <c r="D6" s="112" t="s">
        <v>135</v>
      </c>
      <c r="E6" s="113">
        <f t="shared" si="0"/>
        <v>44754</v>
      </c>
      <c r="F6" s="114">
        <f>F4</f>
        <v>44764</v>
      </c>
    </row>
    <row r="7" spans="1:6" ht="16.5">
      <c r="A7" s="109">
        <v>4</v>
      </c>
      <c r="B7" s="110">
        <f>'контрол лист'!B7</f>
        <v>0</v>
      </c>
      <c r="C7" s="111">
        <f>'контрол лист'!D7</f>
        <v>0</v>
      </c>
      <c r="D7" s="112" t="s">
        <v>135</v>
      </c>
      <c r="E7" s="113">
        <f t="shared" si="0"/>
        <v>44754</v>
      </c>
      <c r="F7" s="114">
        <f>F4</f>
        <v>44764</v>
      </c>
    </row>
    <row r="8" spans="1:6" ht="16.5">
      <c r="A8" s="109">
        <v>5</v>
      </c>
      <c r="B8" s="110">
        <f>'контрол лист'!B8</f>
        <v>0</v>
      </c>
      <c r="C8" s="111">
        <f>'контрол лист'!D8</f>
        <v>0</v>
      </c>
      <c r="D8" s="112" t="s">
        <v>135</v>
      </c>
      <c r="E8" s="113">
        <f t="shared" si="0"/>
        <v>44754</v>
      </c>
      <c r="F8" s="114">
        <f>F4</f>
        <v>44764</v>
      </c>
    </row>
    <row r="9" spans="1:6" ht="16.5">
      <c r="A9" s="109">
        <v>6</v>
      </c>
      <c r="B9" s="110">
        <f>'контрол лист'!B9</f>
        <v>0</v>
      </c>
      <c r="C9" s="111">
        <f>'контрол лист'!D9</f>
        <v>0</v>
      </c>
      <c r="D9" s="112" t="s">
        <v>135</v>
      </c>
      <c r="E9" s="113">
        <f t="shared" si="0"/>
        <v>44754</v>
      </c>
      <c r="F9" s="114">
        <f>F4</f>
        <v>44764</v>
      </c>
    </row>
    <row r="10" spans="1:6" ht="16.5">
      <c r="A10" s="109">
        <v>7</v>
      </c>
      <c r="B10" s="110">
        <f>'контрол лист'!B10</f>
        <v>0</v>
      </c>
      <c r="C10" s="111">
        <f>'контрол лист'!D10</f>
        <v>0</v>
      </c>
      <c r="D10" s="112" t="s">
        <v>135</v>
      </c>
      <c r="E10" s="113">
        <f t="shared" si="0"/>
        <v>44754</v>
      </c>
      <c r="F10" s="114">
        <f>F4</f>
        <v>44764</v>
      </c>
    </row>
    <row r="11" spans="1:6" ht="16.5">
      <c r="A11" s="109">
        <v>8</v>
      </c>
      <c r="B11" s="110">
        <f>'контрол лист'!B11</f>
        <v>0</v>
      </c>
      <c r="C11" s="111">
        <f>'контрол лист'!D11</f>
        <v>0</v>
      </c>
      <c r="D11" s="112" t="s">
        <v>135</v>
      </c>
      <c r="E11" s="113">
        <f t="shared" si="0"/>
        <v>44754</v>
      </c>
      <c r="F11" s="114">
        <f>F4</f>
        <v>44764</v>
      </c>
    </row>
    <row r="12" spans="1:6" ht="16.5">
      <c r="A12" s="109">
        <v>9</v>
      </c>
      <c r="B12" s="110">
        <f>'контрол лист'!B12</f>
        <v>0</v>
      </c>
      <c r="C12" s="111">
        <f>'контрол лист'!D12</f>
        <v>0</v>
      </c>
      <c r="D12" s="112" t="s">
        <v>135</v>
      </c>
      <c r="E12" s="113">
        <f t="shared" si="0"/>
        <v>44754</v>
      </c>
      <c r="F12" s="114">
        <f>F4</f>
        <v>44764</v>
      </c>
    </row>
    <row r="13" spans="1:6" ht="16.5">
      <c r="A13" s="109">
        <v>10</v>
      </c>
      <c r="B13" s="110">
        <f>'контрол лист'!B13</f>
        <v>0</v>
      </c>
      <c r="C13" s="111">
        <f>'контрол лист'!D13</f>
        <v>0</v>
      </c>
      <c r="D13" s="112" t="s">
        <v>135</v>
      </c>
      <c r="E13" s="113">
        <f t="shared" si="0"/>
        <v>44754</v>
      </c>
      <c r="F13" s="114">
        <f>F4</f>
        <v>44764</v>
      </c>
    </row>
    <row r="14" spans="1:6" ht="16.5">
      <c r="A14" s="109">
        <v>11</v>
      </c>
      <c r="B14" s="110">
        <f>'контрол лист'!B14</f>
        <v>0</v>
      </c>
      <c r="C14" s="111">
        <f>'контрол лист'!D14</f>
        <v>0</v>
      </c>
      <c r="D14" s="112" t="s">
        <v>135</v>
      </c>
      <c r="E14" s="113">
        <f t="shared" si="0"/>
        <v>44754</v>
      </c>
      <c r="F14" s="114">
        <f>F4</f>
        <v>44764</v>
      </c>
    </row>
    <row r="15" spans="1:6" ht="16.5">
      <c r="A15" s="109">
        <v>12</v>
      </c>
      <c r="B15" s="110">
        <f>'контрол лист'!B15</f>
        <v>0</v>
      </c>
      <c r="C15" s="111">
        <f>'контрол лист'!D15</f>
        <v>0</v>
      </c>
      <c r="D15" s="112" t="s">
        <v>135</v>
      </c>
      <c r="E15" s="113">
        <f t="shared" si="0"/>
        <v>44754</v>
      </c>
      <c r="F15" s="114">
        <f>F4</f>
        <v>44764</v>
      </c>
    </row>
    <row r="16" spans="1:6" ht="16.5">
      <c r="A16" s="109">
        <v>13</v>
      </c>
      <c r="B16" s="110">
        <f>'контрол лист'!B16</f>
        <v>0</v>
      </c>
      <c r="C16" s="111">
        <f>'контрол лист'!D16</f>
        <v>0</v>
      </c>
      <c r="D16" s="112" t="s">
        <v>135</v>
      </c>
      <c r="E16" s="113">
        <f t="shared" si="0"/>
        <v>44754</v>
      </c>
      <c r="F16" s="114">
        <f>F4</f>
        <v>44764</v>
      </c>
    </row>
    <row r="17" spans="1:6" ht="16.5">
      <c r="A17" s="109">
        <v>14</v>
      </c>
      <c r="B17" s="110">
        <f>'контрол лист'!B17</f>
        <v>0</v>
      </c>
      <c r="C17" s="111">
        <f>'контрол лист'!D17</f>
        <v>0</v>
      </c>
      <c r="D17" s="112" t="s">
        <v>135</v>
      </c>
      <c r="E17" s="113">
        <f t="shared" si="0"/>
        <v>44754</v>
      </c>
      <c r="F17" s="114">
        <f>F4</f>
        <v>44764</v>
      </c>
    </row>
    <row r="18" spans="1:6" ht="16.5">
      <c r="A18" s="109">
        <v>15</v>
      </c>
      <c r="B18" s="110">
        <f>'контрол лист'!B18</f>
        <v>0</v>
      </c>
      <c r="C18" s="111">
        <f>'контрол лист'!D18</f>
        <v>0</v>
      </c>
      <c r="D18" s="112" t="s">
        <v>135</v>
      </c>
      <c r="E18" s="113">
        <f t="shared" si="0"/>
        <v>44754</v>
      </c>
      <c r="F18" s="114">
        <f>F4</f>
        <v>44764</v>
      </c>
    </row>
    <row r="19" spans="1:6" ht="16.5">
      <c r="A19" s="109">
        <v>16</v>
      </c>
      <c r="B19" s="110">
        <f>'контрол лист'!B19</f>
        <v>0</v>
      </c>
      <c r="C19" s="111">
        <f>'контрол лист'!D19</f>
        <v>0</v>
      </c>
      <c r="D19" s="112" t="s">
        <v>135</v>
      </c>
      <c r="E19" s="113">
        <f t="shared" si="0"/>
        <v>44754</v>
      </c>
      <c r="F19" s="114">
        <f>F4</f>
        <v>44764</v>
      </c>
    </row>
    <row r="20" spans="1:6" ht="16.5">
      <c r="A20" s="109">
        <v>17</v>
      </c>
      <c r="B20" s="110">
        <f>'контрол лист'!B20</f>
        <v>0</v>
      </c>
      <c r="C20" s="111">
        <f>'контрол лист'!D20</f>
        <v>0</v>
      </c>
      <c r="D20" s="112" t="s">
        <v>135</v>
      </c>
      <c r="E20" s="113">
        <f t="shared" si="0"/>
        <v>44754</v>
      </c>
      <c r="F20" s="114">
        <f>F4</f>
        <v>44764</v>
      </c>
    </row>
    <row r="21" spans="1:6" ht="16.5">
      <c r="A21" s="109">
        <v>18</v>
      </c>
      <c r="B21" s="110">
        <f>'контрол лист'!B21</f>
        <v>0</v>
      </c>
      <c r="C21" s="111">
        <f>'контрол лист'!D21</f>
        <v>0</v>
      </c>
      <c r="D21" s="112" t="s">
        <v>135</v>
      </c>
      <c r="E21" s="113">
        <f t="shared" si="0"/>
        <v>44754</v>
      </c>
      <c r="F21" s="114">
        <f>F4</f>
        <v>44764</v>
      </c>
    </row>
    <row r="22" spans="1:6" ht="16.5">
      <c r="A22" s="109">
        <v>19</v>
      </c>
      <c r="B22" s="110">
        <f>'контрол лист'!B22</f>
        <v>0</v>
      </c>
      <c r="C22" s="111">
        <f>'контрол лист'!D22</f>
        <v>0</v>
      </c>
      <c r="D22" s="112" t="s">
        <v>135</v>
      </c>
      <c r="E22" s="113">
        <f t="shared" si="0"/>
        <v>44754</v>
      </c>
      <c r="F22" s="114">
        <f>F4</f>
        <v>44764</v>
      </c>
    </row>
    <row r="23" spans="1:6" ht="16.5">
      <c r="A23" s="109">
        <v>20</v>
      </c>
      <c r="B23" s="110">
        <f>'контрол лист'!B23</f>
        <v>0</v>
      </c>
      <c r="C23" s="111">
        <f>'контрол лист'!D23</f>
        <v>0</v>
      </c>
      <c r="D23" s="112" t="s">
        <v>135</v>
      </c>
      <c r="E23" s="113">
        <f t="shared" si="0"/>
        <v>44754</v>
      </c>
      <c r="F23" s="114">
        <f>F4</f>
        <v>44764</v>
      </c>
    </row>
    <row r="24" spans="1:6" ht="16.5">
      <c r="A24" s="109">
        <v>21</v>
      </c>
      <c r="B24" s="110">
        <f>'контрол лист'!B24</f>
        <v>0</v>
      </c>
      <c r="C24" s="111">
        <f>'контрол лист'!D24</f>
        <v>0</v>
      </c>
      <c r="D24" s="112" t="s">
        <v>135</v>
      </c>
      <c r="E24" s="113">
        <f t="shared" si="0"/>
        <v>44754</v>
      </c>
      <c r="F24" s="114">
        <f>F4</f>
        <v>44764</v>
      </c>
    </row>
    <row r="25" spans="1:6" ht="16.5">
      <c r="A25" s="109">
        <v>22</v>
      </c>
      <c r="B25" s="110">
        <f>'контрол лист'!B25</f>
        <v>0</v>
      </c>
      <c r="C25" s="111">
        <f>'контрол лист'!D25</f>
        <v>0</v>
      </c>
      <c r="D25" s="112" t="s">
        <v>135</v>
      </c>
      <c r="E25" s="113">
        <f t="shared" si="0"/>
        <v>44754</v>
      </c>
      <c r="F25" s="114">
        <f>F4</f>
        <v>44764</v>
      </c>
    </row>
    <row r="26" spans="1:6" ht="16.5">
      <c r="A26" s="109">
        <v>23</v>
      </c>
      <c r="B26" s="110">
        <f>'контрол лист'!B26</f>
        <v>0</v>
      </c>
      <c r="C26" s="111">
        <f>'контрол лист'!D26</f>
        <v>0</v>
      </c>
      <c r="D26" s="112" t="s">
        <v>135</v>
      </c>
      <c r="E26" s="113">
        <f t="shared" si="0"/>
        <v>44754</v>
      </c>
      <c r="F26" s="114">
        <f>F4</f>
        <v>44764</v>
      </c>
    </row>
    <row r="27" spans="1:6" ht="16.5">
      <c r="A27" s="109">
        <v>24</v>
      </c>
      <c r="B27" s="110">
        <f>'контрол лист'!B27</f>
        <v>0</v>
      </c>
      <c r="C27" s="111">
        <f>'контрол лист'!D27</f>
        <v>0</v>
      </c>
      <c r="D27" s="112" t="s">
        <v>135</v>
      </c>
      <c r="E27" s="113">
        <f t="shared" si="0"/>
        <v>44754</v>
      </c>
      <c r="F27" s="114">
        <f>F4</f>
        <v>44764</v>
      </c>
    </row>
    <row r="28" spans="1:6" ht="29.25">
      <c r="A28" s="109">
        <v>25</v>
      </c>
      <c r="B28" s="110">
        <f>'контрол лист'!B28</f>
        <v>0</v>
      </c>
      <c r="C28" s="111">
        <f>'контрол лист'!D28</f>
        <v>0</v>
      </c>
      <c r="D28" s="112" t="s">
        <v>135</v>
      </c>
      <c r="E28" s="113">
        <f t="shared" si="0"/>
        <v>44754</v>
      </c>
      <c r="F28" s="114">
        <f aca="true" t="shared" si="1" ref="F28:F29">F4</f>
        <v>44764</v>
      </c>
    </row>
    <row r="29" spans="1:6" ht="29.25">
      <c r="A29" s="109">
        <v>26</v>
      </c>
      <c r="B29" s="110">
        <f>'контрол лист'!B29</f>
        <v>0</v>
      </c>
      <c r="C29" s="111">
        <f>'контрол лист'!D29</f>
        <v>0</v>
      </c>
      <c r="D29" s="112" t="s">
        <v>135</v>
      </c>
      <c r="E29" s="113">
        <f t="shared" si="0"/>
        <v>44754</v>
      </c>
      <c r="F29" s="114">
        <f t="shared" si="1"/>
        <v>44764</v>
      </c>
    </row>
    <row r="30" spans="1:6" ht="16.5">
      <c r="A30" s="109">
        <v>27</v>
      </c>
      <c r="B30" s="110">
        <f>'контрол лист'!B30</f>
        <v>0</v>
      </c>
      <c r="C30" s="111">
        <f>'контрол лист'!D30</f>
        <v>0</v>
      </c>
      <c r="D30" s="112" t="s">
        <v>135</v>
      </c>
      <c r="E30" s="113">
        <f t="shared" si="0"/>
        <v>44754</v>
      </c>
      <c r="F30" s="114">
        <f aca="true" t="shared" si="2" ref="F30:F35">F7</f>
        <v>44764</v>
      </c>
    </row>
    <row r="31" spans="1:6" ht="16.5">
      <c r="A31" s="109">
        <v>28</v>
      </c>
      <c r="B31" s="110">
        <f>'контрол лист'!B31</f>
        <v>0</v>
      </c>
      <c r="C31" s="111">
        <f>'контрол лист'!D31</f>
        <v>0</v>
      </c>
      <c r="D31" s="112" t="s">
        <v>135</v>
      </c>
      <c r="E31" s="113">
        <f t="shared" si="0"/>
        <v>44754</v>
      </c>
      <c r="F31" s="114">
        <f t="shared" si="2"/>
        <v>44764</v>
      </c>
    </row>
    <row r="32" spans="1:6" ht="16.5">
      <c r="A32" s="109">
        <v>29</v>
      </c>
      <c r="B32" s="110">
        <f>'контрол лист'!B32</f>
        <v>0</v>
      </c>
      <c r="C32" s="111">
        <f>'контрол лист'!D32</f>
        <v>0</v>
      </c>
      <c r="D32" s="112" t="s">
        <v>135</v>
      </c>
      <c r="E32" s="113">
        <f t="shared" si="0"/>
        <v>44754</v>
      </c>
      <c r="F32" s="114">
        <f t="shared" si="2"/>
        <v>44764</v>
      </c>
    </row>
    <row r="33" spans="1:6" ht="16.5">
      <c r="A33" s="109">
        <v>30</v>
      </c>
      <c r="B33" s="110">
        <f>'контрол лист'!B33</f>
        <v>0</v>
      </c>
      <c r="C33" s="111">
        <f>'контрол лист'!D33</f>
        <v>0</v>
      </c>
      <c r="D33" s="112" t="s">
        <v>135</v>
      </c>
      <c r="E33" s="113">
        <f t="shared" si="0"/>
        <v>44754</v>
      </c>
      <c r="F33" s="114">
        <f t="shared" si="2"/>
        <v>44764</v>
      </c>
    </row>
    <row r="34" spans="1:6" ht="29.25">
      <c r="A34" s="109">
        <v>31</v>
      </c>
      <c r="B34" s="110">
        <f>'контрол лист'!B34</f>
        <v>0</v>
      </c>
      <c r="C34" s="111">
        <f>'контрол лист'!D34</f>
        <v>0</v>
      </c>
      <c r="D34" s="112" t="s">
        <v>135</v>
      </c>
      <c r="E34" s="113">
        <f t="shared" si="0"/>
        <v>44754</v>
      </c>
      <c r="F34" s="114">
        <f t="shared" si="2"/>
        <v>44764</v>
      </c>
    </row>
    <row r="35" spans="1:6" ht="29.25">
      <c r="A35" s="109">
        <v>32</v>
      </c>
      <c r="B35" s="110">
        <f>'контрол лист'!B35</f>
        <v>0</v>
      </c>
      <c r="C35" s="111">
        <f>'контрол лист'!D35</f>
        <v>0</v>
      </c>
      <c r="D35" s="112" t="s">
        <v>135</v>
      </c>
      <c r="E35" s="113">
        <f t="shared" si="0"/>
        <v>44754</v>
      </c>
      <c r="F35" s="114">
        <f t="shared" si="2"/>
        <v>44764</v>
      </c>
    </row>
    <row r="36" spans="1:6" ht="16.5">
      <c r="A36" s="115"/>
      <c r="B36" s="116"/>
      <c r="C36" s="117"/>
      <c r="D36" s="118"/>
      <c r="E36" s="119"/>
      <c r="F36" s="119"/>
    </row>
    <row r="37" spans="2:5" ht="15.75">
      <c r="B37" s="40" t="s">
        <v>14</v>
      </c>
      <c r="C37"/>
      <c r="D37"/>
      <c r="E37"/>
    </row>
    <row r="38" spans="2:6" ht="27.75" customHeight="1">
      <c r="B38" s="120" t="s">
        <v>91</v>
      </c>
      <c r="C38"/>
      <c r="D38" s="121" t="s">
        <v>136</v>
      </c>
      <c r="E38" s="121"/>
      <c r="F38" s="121"/>
    </row>
    <row r="39" spans="2:5" ht="9.75" customHeight="1">
      <c r="B39" s="9"/>
      <c r="C39"/>
      <c r="D39"/>
      <c r="E39"/>
    </row>
    <row r="40" spans="2:5" ht="15.75">
      <c r="B40" s="122" t="s">
        <v>17</v>
      </c>
      <c r="C40"/>
      <c r="D40"/>
      <c r="E40"/>
    </row>
    <row r="41" spans="2:6" ht="23.25" customHeight="1">
      <c r="B41" s="12" t="s">
        <v>18</v>
      </c>
      <c r="C41" s="12"/>
      <c r="D41" s="121" t="s">
        <v>137</v>
      </c>
      <c r="E41" s="121"/>
      <c r="F41" s="121"/>
    </row>
    <row r="47" ht="39.75" customHeight="1"/>
    <row r="50" ht="15.75" customHeight="1"/>
  </sheetData>
  <sheetProtection selectLockedCells="1" selectUnlockedCells="1"/>
  <mergeCells count="5">
    <mergeCell ref="A1:F1"/>
    <mergeCell ref="A2:B2"/>
    <mergeCell ref="D38:F38"/>
    <mergeCell ref="B41:C41"/>
    <mergeCell ref="D41:F41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110" zoomScaleNormal="110" workbookViewId="0" topLeftCell="A1">
      <selection activeCell="D3" sqref="D3"/>
    </sheetView>
  </sheetViews>
  <sheetFormatPr defaultColWidth="8.796875" defaultRowHeight="14.25"/>
  <cols>
    <col min="1" max="1" width="18.69921875" style="104" customWidth="1"/>
    <col min="2" max="2" width="16.3984375" style="103" customWidth="1"/>
    <col min="3" max="3" width="11.19921875" style="123" customWidth="1"/>
    <col min="4" max="4" width="11.8984375" style="103" customWidth="1"/>
    <col min="5" max="5" width="14.796875" style="103" customWidth="1"/>
    <col min="6" max="6" width="8.69921875" style="123" customWidth="1"/>
    <col min="7" max="16384" width="11.19921875" style="103" customWidth="1"/>
  </cols>
  <sheetData>
    <row r="1" spans="1:256" ht="14.25" customHeight="1">
      <c r="A1" s="124" t="s">
        <v>138</v>
      </c>
      <c r="B1" s="124"/>
      <c r="C1" s="124"/>
      <c r="D1" s="124"/>
      <c r="E1" s="124"/>
      <c r="F1" s="12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5" t="s">
        <v>139</v>
      </c>
      <c r="B2" s="12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28" customFormat="1" ht="57">
      <c r="A3" s="126">
        <f>'контрол лист'!B3</f>
        <v>0</v>
      </c>
      <c r="B3" s="126">
        <f>'контрол лист'!C3</f>
        <v>0</v>
      </c>
      <c r="C3" s="126" t="s">
        <v>140</v>
      </c>
      <c r="D3" s="127" t="s">
        <v>141</v>
      </c>
      <c r="E3" s="126" t="s">
        <v>142</v>
      </c>
      <c r="F3" s="126" t="s">
        <v>143</v>
      </c>
    </row>
    <row r="4" spans="1:6" ht="18.75">
      <c r="A4" s="126" t="s">
        <v>144</v>
      </c>
      <c r="B4" s="129" t="s">
        <v>145</v>
      </c>
      <c r="C4" s="129"/>
      <c r="D4" s="98"/>
      <c r="E4" s="98"/>
      <c r="F4" s="98"/>
    </row>
    <row r="5" spans="1:6" ht="37.5">
      <c r="A5" s="126" t="s">
        <v>146</v>
      </c>
      <c r="B5" s="129">
        <v>4.5</v>
      </c>
      <c r="C5" s="129"/>
      <c r="D5" s="98"/>
      <c r="E5" s="98"/>
      <c r="F5" s="98"/>
    </row>
    <row r="6" spans="1:6" ht="37.5">
      <c r="A6" s="126" t="s">
        <v>147</v>
      </c>
      <c r="B6" s="129" t="s">
        <v>148</v>
      </c>
      <c r="C6" s="129"/>
      <c r="D6" s="98"/>
      <c r="E6" s="98"/>
      <c r="F6" s="98"/>
    </row>
    <row r="7" spans="1:6" ht="37.5">
      <c r="A7" s="126" t="s">
        <v>149</v>
      </c>
      <c r="B7" s="129">
        <v>12</v>
      </c>
      <c r="C7" s="129"/>
      <c r="D7" s="98"/>
      <c r="E7" s="98"/>
      <c r="F7" s="98"/>
    </row>
    <row r="8" spans="1:6" ht="37.5">
      <c r="A8" s="126" t="s">
        <v>150</v>
      </c>
      <c r="B8" s="129">
        <v>13.14</v>
      </c>
      <c r="C8" s="129"/>
      <c r="D8" s="98"/>
      <c r="E8" s="98"/>
      <c r="F8" s="98"/>
    </row>
    <row r="9" spans="1:6" ht="37.5">
      <c r="A9" s="126" t="s">
        <v>151</v>
      </c>
      <c r="B9" s="129">
        <v>15.16</v>
      </c>
      <c r="C9" s="129"/>
      <c r="D9" s="98"/>
      <c r="E9" s="98"/>
      <c r="F9" s="98"/>
    </row>
    <row r="10" spans="1:6" ht="27" customHeight="1">
      <c r="A10" s="126" t="s">
        <v>152</v>
      </c>
      <c r="B10" s="129" t="s">
        <v>153</v>
      </c>
      <c r="C10" s="129"/>
      <c r="D10" s="98"/>
      <c r="E10" s="98"/>
      <c r="F10" s="98"/>
    </row>
    <row r="11" spans="1:6" ht="18.75">
      <c r="A11" s="126" t="s">
        <v>154</v>
      </c>
      <c r="B11" s="129">
        <v>20.21</v>
      </c>
      <c r="C11" s="98"/>
      <c r="D11" s="130"/>
      <c r="E11" s="130"/>
      <c r="F11" s="98"/>
    </row>
    <row r="12" spans="1:6" ht="56.25">
      <c r="A12" s="126" t="s">
        <v>155</v>
      </c>
      <c r="B12" s="129">
        <v>22</v>
      </c>
      <c r="C12" s="98"/>
      <c r="D12" s="130"/>
      <c r="E12" s="130"/>
      <c r="F12" s="98"/>
    </row>
    <row r="13" spans="1:6" ht="37.5">
      <c r="A13" s="126" t="s">
        <v>156</v>
      </c>
      <c r="B13" s="129">
        <v>23</v>
      </c>
      <c r="C13" s="98"/>
      <c r="D13" s="130"/>
      <c r="E13" s="130"/>
      <c r="F13" s="98"/>
    </row>
    <row r="14" spans="1:6" ht="37.5">
      <c r="A14" s="126" t="s">
        <v>157</v>
      </c>
      <c r="B14" s="129">
        <v>24</v>
      </c>
      <c r="C14" s="98"/>
      <c r="D14" s="130"/>
      <c r="E14" s="130"/>
      <c r="F14" s="98"/>
    </row>
    <row r="15" spans="1:6" ht="37.5">
      <c r="A15" s="126" t="s">
        <v>158</v>
      </c>
      <c r="B15" s="129">
        <v>25</v>
      </c>
      <c r="C15" s="98"/>
      <c r="D15" s="130"/>
      <c r="E15" s="130"/>
      <c r="F15" s="98"/>
    </row>
    <row r="16" spans="1:6" ht="18.75" customHeight="1">
      <c r="A16" s="131" t="s">
        <v>159</v>
      </c>
      <c r="B16" s="131"/>
      <c r="C16" s="131"/>
      <c r="D16" s="130"/>
      <c r="E16" s="130"/>
      <c r="F16" s="98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0"/>
  <sheetViews>
    <sheetView zoomScale="110" zoomScaleNormal="110" workbookViewId="0" topLeftCell="A28">
      <selection activeCell="J42" sqref="J42"/>
    </sheetView>
  </sheetViews>
  <sheetFormatPr defaultColWidth="8.796875" defaultRowHeight="14.25"/>
  <cols>
    <col min="1" max="1" width="5.3984375" style="132" customWidth="1"/>
    <col min="2" max="2" width="21.19921875" style="133" customWidth="1"/>
    <col min="3" max="3" width="10.09765625" style="134" customWidth="1"/>
    <col min="4" max="4" width="5.69921875" style="135" customWidth="1"/>
    <col min="5" max="5" width="8.69921875" style="134" customWidth="1"/>
    <col min="6" max="6" width="9.59765625" style="134" customWidth="1"/>
    <col min="7" max="7" width="5.296875" style="135" customWidth="1"/>
    <col min="8" max="8" width="7.69921875" style="135" customWidth="1"/>
    <col min="9" max="9" width="8.796875" style="135" customWidth="1"/>
    <col min="10" max="10" width="8.69921875" style="136" customWidth="1"/>
    <col min="11" max="12" width="8" style="136" customWidth="1"/>
    <col min="13" max="13" width="10.19921875" style="136" customWidth="1"/>
    <col min="14" max="253" width="11.19921875" style="135" customWidth="1"/>
    <col min="254" max="16384" width="11.19921875" style="30" customWidth="1"/>
  </cols>
  <sheetData>
    <row r="1" spans="2:13" s="132" customFormat="1" ht="12.75" customHeight="1">
      <c r="B1" s="137" t="s">
        <v>13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75" customHeight="1">
      <c r="A2" s="30"/>
      <c r="B2" s="138">
        <f>обложка!D8</f>
        <v>0</v>
      </c>
      <c r="C2" s="138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56" s="145" customFormat="1" ht="82.5" customHeight="1">
      <c r="A3" s="139" t="s">
        <v>160</v>
      </c>
      <c r="B3" s="140" t="s">
        <v>161</v>
      </c>
      <c r="C3" s="140" t="s">
        <v>162</v>
      </c>
      <c r="D3" s="141" t="s">
        <v>163</v>
      </c>
      <c r="E3" s="140" t="s">
        <v>164</v>
      </c>
      <c r="F3" s="140" t="s">
        <v>165</v>
      </c>
      <c r="G3" s="142" t="s">
        <v>166</v>
      </c>
      <c r="H3" s="142" t="s">
        <v>167</v>
      </c>
      <c r="I3" s="143" t="s">
        <v>168</v>
      </c>
      <c r="J3" s="141" t="s">
        <v>169</v>
      </c>
      <c r="K3" s="144" t="s">
        <v>170</v>
      </c>
      <c r="L3" s="141" t="s">
        <v>171</v>
      </c>
      <c r="M3" s="141" t="s">
        <v>172</v>
      </c>
      <c r="IT3" s="146"/>
      <c r="IU3" s="146"/>
      <c r="IV3" s="146"/>
    </row>
    <row r="4" spans="1:256" s="145" customFormat="1" ht="14.25">
      <c r="A4" s="140">
        <v>1</v>
      </c>
      <c r="B4" s="147" t="s">
        <v>173</v>
      </c>
      <c r="C4" s="139" t="s">
        <v>174</v>
      </c>
      <c r="D4" s="139" t="s">
        <v>175</v>
      </c>
      <c r="E4" s="148" t="s">
        <v>176</v>
      </c>
      <c r="F4" s="149" t="s">
        <v>177</v>
      </c>
      <c r="G4" s="139">
        <v>7</v>
      </c>
      <c r="H4" s="139">
        <v>0</v>
      </c>
      <c r="I4" s="139">
        <v>0</v>
      </c>
      <c r="J4" s="139">
        <v>0</v>
      </c>
      <c r="K4" s="139">
        <v>0</v>
      </c>
      <c r="L4" s="139">
        <v>0</v>
      </c>
      <c r="M4" s="150">
        <v>0</v>
      </c>
      <c r="IT4" s="146"/>
      <c r="IU4" s="146"/>
      <c r="IV4" s="146"/>
    </row>
    <row r="5" spans="1:256" s="145" customFormat="1" ht="14.25">
      <c r="A5" s="140">
        <v>2</v>
      </c>
      <c r="B5" s="147" t="s">
        <v>178</v>
      </c>
      <c r="C5" s="139" t="s">
        <v>179</v>
      </c>
      <c r="D5" s="139" t="s">
        <v>175</v>
      </c>
      <c r="E5" s="148" t="s">
        <v>176</v>
      </c>
      <c r="F5" s="149" t="s">
        <v>177</v>
      </c>
      <c r="G5" s="139">
        <v>6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50">
        <v>0</v>
      </c>
      <c r="IT5" s="146"/>
      <c r="IU5" s="146"/>
      <c r="IV5" s="146"/>
    </row>
    <row r="6" spans="1:256" s="145" customFormat="1" ht="24.75">
      <c r="A6" s="140">
        <v>3</v>
      </c>
      <c r="B6" s="147" t="s">
        <v>180</v>
      </c>
      <c r="C6" s="139" t="s">
        <v>181</v>
      </c>
      <c r="D6" s="139" t="s">
        <v>175</v>
      </c>
      <c r="E6" s="148" t="s">
        <v>176</v>
      </c>
      <c r="F6" s="149" t="s">
        <v>177</v>
      </c>
      <c r="G6" s="139">
        <v>6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50">
        <v>0</v>
      </c>
      <c r="IT6" s="146"/>
      <c r="IU6" s="146"/>
      <c r="IV6" s="146"/>
    </row>
    <row r="7" spans="1:256" s="145" customFormat="1" ht="20.25">
      <c r="A7" s="140">
        <v>4</v>
      </c>
      <c r="B7" s="147" t="s">
        <v>180</v>
      </c>
      <c r="C7" s="139">
        <v>9</v>
      </c>
      <c r="D7" s="139" t="s">
        <v>182</v>
      </c>
      <c r="E7" s="148" t="s">
        <v>176</v>
      </c>
      <c r="F7" s="149" t="s">
        <v>177</v>
      </c>
      <c r="G7" s="139">
        <v>1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51" t="s">
        <v>183</v>
      </c>
      <c r="IT7" s="146"/>
      <c r="IU7" s="146"/>
      <c r="IV7" s="146"/>
    </row>
    <row r="8" spans="1:256" s="145" customFormat="1" ht="14.25">
      <c r="A8" s="140">
        <v>5</v>
      </c>
      <c r="B8" s="147" t="s">
        <v>184</v>
      </c>
      <c r="C8" s="139" t="s">
        <v>185</v>
      </c>
      <c r="D8" s="139" t="s">
        <v>175</v>
      </c>
      <c r="E8" s="148" t="s">
        <v>176</v>
      </c>
      <c r="F8" s="149" t="s">
        <v>177</v>
      </c>
      <c r="G8" s="139">
        <v>3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50">
        <v>0</v>
      </c>
      <c r="IT8" s="146"/>
      <c r="IU8" s="146"/>
      <c r="IV8" s="146"/>
    </row>
    <row r="9" spans="1:256" s="145" customFormat="1" ht="14.25">
      <c r="A9" s="140">
        <v>6</v>
      </c>
      <c r="B9" s="147" t="s">
        <v>184</v>
      </c>
      <c r="C9" s="139">
        <v>6</v>
      </c>
      <c r="D9" s="139" t="s">
        <v>186</v>
      </c>
      <c r="E9" s="148" t="s">
        <v>176</v>
      </c>
      <c r="F9" s="149" t="s">
        <v>177</v>
      </c>
      <c r="G9" s="139">
        <v>1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50" t="s">
        <v>187</v>
      </c>
      <c r="IT9" s="146"/>
      <c r="IU9" s="146"/>
      <c r="IV9" s="146"/>
    </row>
    <row r="10" spans="1:256" s="145" customFormat="1" ht="14.25">
      <c r="A10" s="140">
        <v>7</v>
      </c>
      <c r="B10" s="147" t="s">
        <v>188</v>
      </c>
      <c r="C10" s="139">
        <v>68</v>
      </c>
      <c r="D10" s="139" t="s">
        <v>175</v>
      </c>
      <c r="E10" s="148" t="s">
        <v>176</v>
      </c>
      <c r="F10" s="149" t="s">
        <v>177</v>
      </c>
      <c r="G10" s="139">
        <v>1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50">
        <v>0</v>
      </c>
      <c r="IT10" s="146"/>
      <c r="IU10" s="146"/>
      <c r="IV10" s="146"/>
    </row>
    <row r="11" spans="1:256" s="145" customFormat="1" ht="23.25" customHeight="1">
      <c r="A11" s="140">
        <v>8</v>
      </c>
      <c r="B11" s="147" t="s">
        <v>189</v>
      </c>
      <c r="C11" s="139" t="s">
        <v>190</v>
      </c>
      <c r="D11" s="139" t="s">
        <v>175</v>
      </c>
      <c r="E11" s="148" t="s">
        <v>176</v>
      </c>
      <c r="F11" s="149" t="s">
        <v>177</v>
      </c>
      <c r="G11" s="139">
        <v>5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50">
        <v>0</v>
      </c>
      <c r="IT11" s="146"/>
      <c r="IU11" s="146"/>
      <c r="IV11" s="146"/>
    </row>
    <row r="12" spans="1:256" s="145" customFormat="1" ht="25.5" customHeight="1">
      <c r="A12" s="140">
        <v>9</v>
      </c>
      <c r="B12" s="147" t="s">
        <v>189</v>
      </c>
      <c r="C12" s="139">
        <v>4.5</v>
      </c>
      <c r="D12" s="139" t="s">
        <v>186</v>
      </c>
      <c r="E12" s="148" t="s">
        <v>176</v>
      </c>
      <c r="F12" s="149" t="s">
        <v>177</v>
      </c>
      <c r="G12" s="139">
        <v>2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50" t="s">
        <v>187</v>
      </c>
      <c r="IT12" s="146"/>
      <c r="IU12" s="146"/>
      <c r="IV12" s="146"/>
    </row>
    <row r="13" spans="1:256" s="145" customFormat="1" ht="20.25">
      <c r="A13" s="140">
        <v>10</v>
      </c>
      <c r="B13" s="147" t="s">
        <v>189</v>
      </c>
      <c r="C13" s="139">
        <v>6.11</v>
      </c>
      <c r="D13" s="139" t="s">
        <v>182</v>
      </c>
      <c r="E13" s="148" t="s">
        <v>176</v>
      </c>
      <c r="F13" s="149" t="s">
        <v>177</v>
      </c>
      <c r="G13" s="139">
        <v>2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51" t="s">
        <v>183</v>
      </c>
      <c r="IT13" s="146"/>
      <c r="IU13" s="146"/>
      <c r="IV13" s="146"/>
    </row>
    <row r="14" spans="1:256" s="145" customFormat="1" ht="14.25">
      <c r="A14" s="140">
        <v>11</v>
      </c>
      <c r="B14" s="147" t="s">
        <v>191</v>
      </c>
      <c r="C14" s="139">
        <v>69</v>
      </c>
      <c r="D14" s="139" t="s">
        <v>175</v>
      </c>
      <c r="E14" s="148" t="s">
        <v>176</v>
      </c>
      <c r="F14" s="149" t="s">
        <v>177</v>
      </c>
      <c r="G14" s="139">
        <v>1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50">
        <v>0</v>
      </c>
      <c r="IT14" s="146"/>
      <c r="IU14" s="146"/>
      <c r="IV14" s="146"/>
    </row>
    <row r="15" spans="1:256" s="145" customFormat="1" ht="14.25">
      <c r="A15" s="140">
        <v>12</v>
      </c>
      <c r="B15" s="147" t="s">
        <v>192</v>
      </c>
      <c r="C15" s="139" t="s">
        <v>193</v>
      </c>
      <c r="D15" s="139" t="s">
        <v>175</v>
      </c>
      <c r="E15" s="148" t="s">
        <v>176</v>
      </c>
      <c r="F15" s="149" t="s">
        <v>177</v>
      </c>
      <c r="G15" s="139">
        <v>3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50">
        <v>0</v>
      </c>
      <c r="IT15" s="146"/>
      <c r="IU15" s="146"/>
      <c r="IV15" s="146"/>
    </row>
    <row r="16" spans="1:256" s="145" customFormat="1" ht="20.25">
      <c r="A16" s="140">
        <v>13</v>
      </c>
      <c r="B16" s="147" t="s">
        <v>192</v>
      </c>
      <c r="C16" s="139">
        <v>8</v>
      </c>
      <c r="D16" s="139" t="s">
        <v>182</v>
      </c>
      <c r="E16" s="148" t="s">
        <v>176</v>
      </c>
      <c r="F16" s="149" t="s">
        <v>177</v>
      </c>
      <c r="G16" s="139">
        <v>1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51" t="s">
        <v>183</v>
      </c>
      <c r="IT16" s="146"/>
      <c r="IU16" s="146"/>
      <c r="IV16" s="146"/>
    </row>
    <row r="17" spans="1:256" s="145" customFormat="1" ht="14.25">
      <c r="A17" s="140">
        <v>14</v>
      </c>
      <c r="B17" s="147" t="s">
        <v>192</v>
      </c>
      <c r="C17" s="139">
        <v>3</v>
      </c>
      <c r="D17" s="139" t="s">
        <v>186</v>
      </c>
      <c r="E17" s="148" t="s">
        <v>176</v>
      </c>
      <c r="F17" s="149" t="s">
        <v>177</v>
      </c>
      <c r="G17" s="139">
        <v>1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50" t="s">
        <v>187</v>
      </c>
      <c r="IT17" s="146"/>
      <c r="IU17" s="146"/>
      <c r="IV17" s="146"/>
    </row>
    <row r="18" spans="1:256" s="145" customFormat="1" ht="14.25">
      <c r="A18" s="140">
        <v>15</v>
      </c>
      <c r="B18" s="147" t="s">
        <v>194</v>
      </c>
      <c r="C18" s="139" t="s">
        <v>195</v>
      </c>
      <c r="D18" s="139" t="s">
        <v>175</v>
      </c>
      <c r="E18" s="148" t="s">
        <v>176</v>
      </c>
      <c r="F18" s="149" t="s">
        <v>177</v>
      </c>
      <c r="G18" s="139">
        <v>3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50">
        <v>0</v>
      </c>
      <c r="IT18" s="146"/>
      <c r="IU18" s="146"/>
      <c r="IV18" s="146"/>
    </row>
    <row r="19" spans="1:256" s="145" customFormat="1" ht="14.25">
      <c r="A19" s="140">
        <v>16</v>
      </c>
      <c r="B19" s="147" t="s">
        <v>194</v>
      </c>
      <c r="C19" s="139">
        <v>1.2</v>
      </c>
      <c r="D19" s="139" t="s">
        <v>186</v>
      </c>
      <c r="E19" s="148" t="s">
        <v>176</v>
      </c>
      <c r="F19" s="149" t="s">
        <v>177</v>
      </c>
      <c r="G19" s="139">
        <v>2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50" t="s">
        <v>187</v>
      </c>
      <c r="IT19" s="146"/>
      <c r="IU19" s="146"/>
      <c r="IV19" s="146"/>
    </row>
    <row r="20" spans="1:256" s="145" customFormat="1" ht="20.25">
      <c r="A20" s="140">
        <v>17</v>
      </c>
      <c r="B20" s="147" t="s">
        <v>194</v>
      </c>
      <c r="C20" s="139">
        <v>7</v>
      </c>
      <c r="D20" s="139" t="s">
        <v>182</v>
      </c>
      <c r="E20" s="148" t="s">
        <v>176</v>
      </c>
      <c r="F20" s="149" t="s">
        <v>177</v>
      </c>
      <c r="G20" s="139">
        <v>1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51" t="s">
        <v>183</v>
      </c>
      <c r="IT20" s="146"/>
      <c r="IU20" s="146"/>
      <c r="IV20" s="146"/>
    </row>
    <row r="21" spans="1:256" s="145" customFormat="1" ht="14.25">
      <c r="A21" s="140">
        <v>18</v>
      </c>
      <c r="B21" s="147" t="s">
        <v>196</v>
      </c>
      <c r="C21" s="139">
        <v>9</v>
      </c>
      <c r="D21" s="139" t="s">
        <v>175</v>
      </c>
      <c r="E21" s="148" t="s">
        <v>176</v>
      </c>
      <c r="F21" s="149" t="s">
        <v>177</v>
      </c>
      <c r="G21" s="139">
        <v>1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50">
        <v>0</v>
      </c>
      <c r="IT21" s="146"/>
      <c r="IU21" s="146"/>
      <c r="IV21" s="146"/>
    </row>
    <row r="22" spans="1:256" s="145" customFormat="1" ht="20.25">
      <c r="A22" s="140">
        <v>19</v>
      </c>
      <c r="B22" s="147" t="s">
        <v>196</v>
      </c>
      <c r="C22" s="139">
        <v>2</v>
      </c>
      <c r="D22" s="139" t="s">
        <v>182</v>
      </c>
      <c r="E22" s="148" t="s">
        <v>176</v>
      </c>
      <c r="F22" s="149" t="s">
        <v>177</v>
      </c>
      <c r="G22" s="139">
        <v>1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51" t="s">
        <v>183</v>
      </c>
      <c r="IT22" s="146"/>
      <c r="IU22" s="146"/>
      <c r="IV22" s="146"/>
    </row>
    <row r="23" spans="1:256" s="145" customFormat="1" ht="14.25">
      <c r="A23" s="140">
        <v>20</v>
      </c>
      <c r="B23" s="147" t="s">
        <v>197</v>
      </c>
      <c r="C23" s="139">
        <v>29.3</v>
      </c>
      <c r="D23" s="139" t="s">
        <v>175</v>
      </c>
      <c r="E23" s="148" t="s">
        <v>176</v>
      </c>
      <c r="F23" s="149" t="s">
        <v>177</v>
      </c>
      <c r="G23" s="139">
        <v>2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50">
        <v>0</v>
      </c>
      <c r="IT23" s="146"/>
      <c r="IU23" s="146"/>
      <c r="IV23" s="146"/>
    </row>
    <row r="24" spans="1:256" s="145" customFormat="1" ht="14.25">
      <c r="A24" s="140">
        <v>21</v>
      </c>
      <c r="B24" s="147" t="s">
        <v>198</v>
      </c>
      <c r="C24" s="139" t="s">
        <v>199</v>
      </c>
      <c r="D24" s="139" t="s">
        <v>175</v>
      </c>
      <c r="E24" s="148" t="s">
        <v>176</v>
      </c>
      <c r="F24" s="149" t="s">
        <v>177</v>
      </c>
      <c r="G24" s="139">
        <v>3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50">
        <v>0</v>
      </c>
      <c r="IT24" s="146"/>
      <c r="IU24" s="146"/>
      <c r="IV24" s="146"/>
    </row>
    <row r="25" spans="1:256" s="145" customFormat="1" ht="24.75">
      <c r="A25" s="140">
        <v>22</v>
      </c>
      <c r="B25" s="147" t="s">
        <v>200</v>
      </c>
      <c r="C25" s="139" t="s">
        <v>201</v>
      </c>
      <c r="D25" s="139" t="s">
        <v>175</v>
      </c>
      <c r="E25" s="148" t="s">
        <v>176</v>
      </c>
      <c r="F25" s="149" t="s">
        <v>177</v>
      </c>
      <c r="G25" s="139">
        <v>6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50">
        <v>0</v>
      </c>
      <c r="IT25" s="146"/>
      <c r="IU25" s="146"/>
      <c r="IV25" s="146"/>
    </row>
    <row r="26" spans="1:256" s="145" customFormat="1" ht="14.25">
      <c r="A26" s="140">
        <v>23</v>
      </c>
      <c r="B26" s="147" t="s">
        <v>202</v>
      </c>
      <c r="C26" s="139" t="s">
        <v>203</v>
      </c>
      <c r="D26" s="139" t="s">
        <v>175</v>
      </c>
      <c r="E26" s="148" t="s">
        <v>176</v>
      </c>
      <c r="F26" s="149" t="s">
        <v>177</v>
      </c>
      <c r="G26" s="139">
        <v>5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50">
        <v>0</v>
      </c>
      <c r="IT26" s="146"/>
      <c r="IU26" s="146"/>
      <c r="IV26" s="146"/>
    </row>
    <row r="27" spans="1:256" s="145" customFormat="1" ht="20.25">
      <c r="A27" s="140">
        <v>24</v>
      </c>
      <c r="B27" s="147" t="s">
        <v>202</v>
      </c>
      <c r="C27" s="139">
        <v>5</v>
      </c>
      <c r="D27" s="139" t="s">
        <v>182</v>
      </c>
      <c r="E27" s="148" t="s">
        <v>176</v>
      </c>
      <c r="F27" s="149" t="s">
        <v>177</v>
      </c>
      <c r="G27" s="139">
        <v>1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51" t="s">
        <v>183</v>
      </c>
      <c r="IT27" s="146"/>
      <c r="IU27" s="146"/>
      <c r="IV27" s="146"/>
    </row>
    <row r="28" spans="1:256" s="145" customFormat="1" ht="24.75">
      <c r="A28" s="140">
        <v>25</v>
      </c>
      <c r="B28" s="147" t="s">
        <v>204</v>
      </c>
      <c r="C28" s="139" t="s">
        <v>205</v>
      </c>
      <c r="D28" s="139" t="s">
        <v>175</v>
      </c>
      <c r="E28" s="148" t="s">
        <v>176</v>
      </c>
      <c r="F28" s="149" t="s">
        <v>177</v>
      </c>
      <c r="G28" s="139">
        <v>4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50">
        <v>0</v>
      </c>
      <c r="IT28" s="146"/>
      <c r="IU28" s="146"/>
      <c r="IV28" s="146"/>
    </row>
    <row r="29" spans="1:256" s="145" customFormat="1" ht="24.75">
      <c r="A29" s="140">
        <v>26</v>
      </c>
      <c r="B29" s="147" t="s">
        <v>204</v>
      </c>
      <c r="C29" s="139" t="s">
        <v>206</v>
      </c>
      <c r="D29" s="139" t="s">
        <v>186</v>
      </c>
      <c r="E29" s="148" t="s">
        <v>176</v>
      </c>
      <c r="F29" s="149" t="s">
        <v>177</v>
      </c>
      <c r="G29" s="139">
        <v>3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50" t="s">
        <v>187</v>
      </c>
      <c r="IT29" s="146"/>
      <c r="IU29" s="146"/>
      <c r="IV29" s="146"/>
    </row>
    <row r="30" spans="1:256" s="145" customFormat="1" ht="14.25">
      <c r="A30" s="140">
        <v>27</v>
      </c>
      <c r="B30" s="147" t="s">
        <v>207</v>
      </c>
      <c r="C30" s="139" t="s">
        <v>208</v>
      </c>
      <c r="D30" s="139" t="s">
        <v>175</v>
      </c>
      <c r="E30" s="148" t="s">
        <v>176</v>
      </c>
      <c r="F30" s="149" t="s">
        <v>177</v>
      </c>
      <c r="G30" s="139">
        <v>6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50">
        <v>0</v>
      </c>
      <c r="IT30" s="146"/>
      <c r="IU30" s="146"/>
      <c r="IV30" s="146"/>
    </row>
    <row r="31" spans="1:256" s="145" customFormat="1" ht="20.25">
      <c r="A31" s="140">
        <v>28</v>
      </c>
      <c r="B31" s="147" t="s">
        <v>207</v>
      </c>
      <c r="C31" s="139">
        <v>4</v>
      </c>
      <c r="D31" s="139" t="s">
        <v>182</v>
      </c>
      <c r="E31" s="148" t="s">
        <v>176</v>
      </c>
      <c r="F31" s="149" t="s">
        <v>177</v>
      </c>
      <c r="G31" s="139">
        <v>1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51" t="s">
        <v>183</v>
      </c>
      <c r="IT31" s="146"/>
      <c r="IU31" s="146"/>
      <c r="IV31" s="146"/>
    </row>
    <row r="32" spans="1:256" s="145" customFormat="1" ht="24.75">
      <c r="A32" s="140">
        <v>29</v>
      </c>
      <c r="B32" s="147" t="s">
        <v>209</v>
      </c>
      <c r="C32" s="139" t="s">
        <v>210</v>
      </c>
      <c r="D32" s="139" t="s">
        <v>175</v>
      </c>
      <c r="E32" s="148" t="s">
        <v>176</v>
      </c>
      <c r="F32" s="149" t="s">
        <v>177</v>
      </c>
      <c r="G32" s="139">
        <v>13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50">
        <v>0</v>
      </c>
      <c r="IT32" s="146"/>
      <c r="IU32" s="146"/>
      <c r="IV32" s="146"/>
    </row>
    <row r="33" spans="1:256" s="145" customFormat="1" ht="24.75">
      <c r="A33" s="140">
        <v>30</v>
      </c>
      <c r="B33" s="147" t="s">
        <v>209</v>
      </c>
      <c r="C33" s="139">
        <v>1.2</v>
      </c>
      <c r="D33" s="139" t="s">
        <v>182</v>
      </c>
      <c r="E33" s="148" t="s">
        <v>176</v>
      </c>
      <c r="F33" s="149" t="s">
        <v>177</v>
      </c>
      <c r="G33" s="139">
        <v>2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51" t="s">
        <v>183</v>
      </c>
      <c r="IT33" s="146"/>
      <c r="IU33" s="146"/>
      <c r="IV33" s="146"/>
    </row>
    <row r="34" spans="1:256" s="145" customFormat="1" ht="36">
      <c r="A34" s="140">
        <v>31</v>
      </c>
      <c r="B34" s="147" t="s">
        <v>211</v>
      </c>
      <c r="C34" s="139" t="s">
        <v>212</v>
      </c>
      <c r="D34" s="139" t="s">
        <v>175</v>
      </c>
      <c r="E34" s="148" t="s">
        <v>176</v>
      </c>
      <c r="F34" s="149" t="s">
        <v>177</v>
      </c>
      <c r="G34" s="139">
        <v>6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50">
        <v>0</v>
      </c>
      <c r="IT34" s="146"/>
      <c r="IU34" s="146"/>
      <c r="IV34" s="146"/>
    </row>
    <row r="35" spans="1:256" s="145" customFormat="1" ht="36">
      <c r="A35" s="140">
        <v>32</v>
      </c>
      <c r="B35" s="147" t="s">
        <v>213</v>
      </c>
      <c r="C35" s="139" t="s">
        <v>214</v>
      </c>
      <c r="D35" s="139" t="s">
        <v>175</v>
      </c>
      <c r="E35" s="148" t="s">
        <v>215</v>
      </c>
      <c r="F35" s="149" t="s">
        <v>216</v>
      </c>
      <c r="G35" s="139">
        <v>30</v>
      </c>
      <c r="H35" s="139" t="s">
        <v>217</v>
      </c>
      <c r="I35" s="139">
        <v>0</v>
      </c>
      <c r="J35" s="139">
        <v>0</v>
      </c>
      <c r="K35" s="139">
        <v>0</v>
      </c>
      <c r="L35" s="139">
        <v>0</v>
      </c>
      <c r="M35" s="150">
        <v>0</v>
      </c>
      <c r="IT35" s="146"/>
      <c r="IU35" s="146"/>
      <c r="IV35" s="146"/>
    </row>
    <row r="36" spans="1:13" ht="15.75" customHeight="1">
      <c r="A36" s="152" t="s">
        <v>218</v>
      </c>
      <c r="B36" s="152"/>
      <c r="C36" s="152"/>
      <c r="D36" s="152"/>
      <c r="E36" s="152" t="s">
        <v>175</v>
      </c>
      <c r="F36" s="153" t="s">
        <v>177</v>
      </c>
      <c r="G36" s="154">
        <v>81</v>
      </c>
      <c r="H36" s="30"/>
      <c r="I36" s="30"/>
      <c r="J36" s="30"/>
      <c r="K36" s="30"/>
      <c r="L36" s="30"/>
      <c r="M36" s="155"/>
    </row>
    <row r="37" spans="1:13" ht="15.75" customHeight="1">
      <c r="A37" s="152" t="s">
        <v>219</v>
      </c>
      <c r="B37" s="152"/>
      <c r="C37" s="152"/>
      <c r="D37" s="152"/>
      <c r="E37" s="152" t="s">
        <v>182</v>
      </c>
      <c r="F37" s="153" t="s">
        <v>177</v>
      </c>
      <c r="G37" s="154">
        <v>10</v>
      </c>
      <c r="H37" s="30"/>
      <c r="I37" s="30"/>
      <c r="J37" s="30"/>
      <c r="K37" s="30"/>
      <c r="L37" s="30"/>
      <c r="M37" s="155"/>
    </row>
    <row r="38" spans="1:13" ht="15.75" customHeight="1">
      <c r="A38" s="152" t="s">
        <v>219</v>
      </c>
      <c r="B38" s="152"/>
      <c r="C38" s="152"/>
      <c r="D38" s="152"/>
      <c r="E38" s="152" t="s">
        <v>186</v>
      </c>
      <c r="F38" s="153" t="s">
        <v>177</v>
      </c>
      <c r="G38" s="154">
        <v>9</v>
      </c>
      <c r="H38" s="30"/>
      <c r="I38" s="30"/>
      <c r="J38" s="30"/>
      <c r="K38" s="30"/>
      <c r="L38" s="30"/>
      <c r="M38" s="155"/>
    </row>
    <row r="39" spans="1:13" ht="15.75" customHeight="1">
      <c r="A39" s="152" t="s">
        <v>220</v>
      </c>
      <c r="B39" s="152"/>
      <c r="C39" s="152"/>
      <c r="D39" s="152"/>
      <c r="E39" s="152" t="s">
        <v>175</v>
      </c>
      <c r="F39" s="153" t="s">
        <v>216</v>
      </c>
      <c r="G39" s="154">
        <f>G35</f>
        <v>30</v>
      </c>
      <c r="H39" s="30"/>
      <c r="I39" s="30"/>
      <c r="J39" s="30"/>
      <c r="K39" s="30"/>
      <c r="L39" s="30"/>
      <c r="M39" s="156"/>
    </row>
    <row r="40" spans="1:13" ht="15.75" customHeight="1">
      <c r="A40" s="157" t="s">
        <v>221</v>
      </c>
      <c r="B40" s="157"/>
      <c r="C40" s="157"/>
      <c r="D40" s="157"/>
      <c r="E40" s="157"/>
      <c r="F40" s="157"/>
      <c r="G40" s="157"/>
      <c r="H40" s="158">
        <v>4</v>
      </c>
      <c r="I40" s="156"/>
      <c r="J40" s="156"/>
      <c r="K40" s="156"/>
      <c r="L40" s="156"/>
      <c r="M40" s="30"/>
    </row>
    <row r="41" spans="1:12" ht="15.75" customHeight="1">
      <c r="A41" s="159" t="s">
        <v>222</v>
      </c>
      <c r="B41" s="159"/>
      <c r="C41" s="159"/>
      <c r="D41" s="159"/>
      <c r="E41" s="159"/>
      <c r="F41" s="159"/>
      <c r="G41" s="159"/>
      <c r="H41" s="159"/>
      <c r="I41" s="160" t="s">
        <v>68</v>
      </c>
      <c r="J41" s="161"/>
      <c r="K41" s="161"/>
      <c r="L41" s="161"/>
    </row>
    <row r="42" spans="1:12" ht="15.75" customHeight="1">
      <c r="A42" s="162" t="s">
        <v>223</v>
      </c>
      <c r="B42" s="162"/>
      <c r="C42" s="162"/>
      <c r="D42" s="162"/>
      <c r="E42" s="162"/>
      <c r="F42" s="162"/>
      <c r="G42" s="162"/>
      <c r="H42" s="162"/>
      <c r="I42" s="162"/>
      <c r="J42" s="163" t="s">
        <v>68</v>
      </c>
      <c r="K42" s="164"/>
      <c r="L42" s="161"/>
    </row>
    <row r="43" spans="1:12" ht="15.75" customHeight="1">
      <c r="A43" s="159" t="s">
        <v>224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65" t="s">
        <v>68</v>
      </c>
      <c r="L43" s="164"/>
    </row>
    <row r="44" spans="1:12" ht="15.75" customHeight="1">
      <c r="A44" s="166" t="s">
        <v>225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7" t="s">
        <v>68</v>
      </c>
    </row>
    <row r="45" spans="1:13" ht="15.75" customHeight="1">
      <c r="A45" s="159" t="s">
        <v>226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68" t="s">
        <v>68</v>
      </c>
    </row>
    <row r="46" spans="1:12" s="135" customFormat="1" ht="15.75" customHeight="1">
      <c r="A46" s="169"/>
      <c r="B46" s="170" t="s">
        <v>227</v>
      </c>
      <c r="C46" s="169"/>
      <c r="D46" s="169"/>
      <c r="E46" s="169"/>
      <c r="F46" s="169"/>
      <c r="G46" s="171"/>
      <c r="H46" s="171"/>
      <c r="I46" s="172"/>
      <c r="J46" s="172"/>
      <c r="K46" s="172"/>
      <c r="L46" s="172"/>
    </row>
    <row r="47" ht="15.75" customHeight="1"/>
    <row r="48" spans="2:8" ht="29.25" customHeight="1">
      <c r="B48" s="173" t="s">
        <v>14</v>
      </c>
      <c r="C48" s="174"/>
      <c r="D48" s="30"/>
      <c r="E48" s="30"/>
      <c r="F48" s="30"/>
      <c r="G48" s="30"/>
      <c r="H48" s="30"/>
    </row>
    <row r="49" spans="2:13" ht="22.5" customHeight="1">
      <c r="B49" s="175" t="s">
        <v>91</v>
      </c>
      <c r="C49" s="175"/>
      <c r="D49" s="30"/>
      <c r="E49" s="30"/>
      <c r="F49" s="30"/>
      <c r="G49" s="176"/>
      <c r="H49" s="177" t="s">
        <v>228</v>
      </c>
      <c r="I49" s="177"/>
      <c r="J49" s="177"/>
      <c r="K49" s="177"/>
      <c r="L49" s="177"/>
      <c r="M49" s="177"/>
    </row>
    <row r="50" spans="2:8" ht="15.75">
      <c r="B50" s="174"/>
      <c r="C50" s="174"/>
      <c r="D50" s="30"/>
      <c r="E50" s="30"/>
      <c r="F50" s="30"/>
      <c r="G50" s="30"/>
      <c r="H50" s="30"/>
    </row>
    <row r="52" ht="15.75" customHeight="1"/>
  </sheetData>
  <sheetProtection selectLockedCells="1" selectUnlockedCells="1"/>
  <autoFilter ref="A3:M46"/>
  <mergeCells count="14">
    <mergeCell ref="B1:M1"/>
    <mergeCell ref="B2:C2"/>
    <mergeCell ref="A36:D36"/>
    <mergeCell ref="A37:D37"/>
    <mergeCell ref="A38:D38"/>
    <mergeCell ref="A39:D39"/>
    <mergeCell ref="A40:G40"/>
    <mergeCell ref="A41:H41"/>
    <mergeCell ref="A42:I42"/>
    <mergeCell ref="A43:J43"/>
    <mergeCell ref="A44:K44"/>
    <mergeCell ref="A45:L45"/>
    <mergeCell ref="B49:C49"/>
    <mergeCell ref="H49:M49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2022-06-30T12:40:03Z</cp:lastPrinted>
  <dcterms:created xsi:type="dcterms:W3CDTF">2022-01-27T05:47:12Z</dcterms:created>
  <dcterms:modified xsi:type="dcterms:W3CDTF">2022-08-03T11:26:35Z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