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7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График ревизий" sheetId="9" state="visible" r:id="rId10"/>
    <sheet name="Журнал" sheetId="10" state="visible" r:id="rId11"/>
  </sheets>
  <externalReferences>
    <externalReference r:id="rId12"/>
  </externalReferences>
  <definedNames>
    <definedName function="false" hidden="false" localSheetId="9" name="_xlnm.Print_Titles" vbProcedure="false">Журнал!$1:$3</definedName>
    <definedName function="false" hidden="false" localSheetId="4" name="_xlnm.Print_Area" vbProcedure="false">'Контрольный лист'!$A$1:$L$39</definedName>
    <definedName function="false" hidden="false" localSheetId="4" name="_xlnm.Print_Titles" vbProcedure="false">'Контрольный лист'!$1:$3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_xlnm_Print_Titles" vbProcedure="false">'контрол лист'!$3:$5</definedName>
    <definedName function="false" hidden="false" localSheetId="8" name="Excel_BuiltIn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<sst xmlns="http://schemas.openxmlformats.org/spreadsheetml/2006/main" count="1971" uniqueCount="401">
  <si>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</si>
  <si>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</si>
  <si>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</si>
  <si>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период</t>
  </si>
  <si>
    <t xml:space="preserve">01.02.2022 — 28.02.2022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</si>
  <si>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</si>
  <si>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</si>
  <si>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</si>
  <si>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</si>
  <si>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</si>
  <si>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</si>
  <si>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</si>
  <si>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</si>
  <si>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</si>
  <si>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</si>
  <si>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</si>
  <si>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</si>
  <si>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</si>
  <si>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</si>
  <si>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</si>
  <si>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</si>
  <si>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Главный технолог</t>
  </si>
  <si>
    <t xml:space="preserve">__________  Спиридонова С.А. 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</si>
  <si>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</si>
  <si>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</si>
  <si>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</si>
  <si>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</si>
  <si>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</si>
  <si>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</si>
  <si>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</si>
  <si>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</si>
  <si>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</si>
  <si>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</si>
  <si>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</si>
  <si>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</si>
  <si>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</si>
  <si>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</si>
  <si>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</si>
  <si>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</si>
  <si>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</si>
  <si>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</si>
  <si>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</si>
  <si>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</si>
  <si>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</si>
  <si>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</si>
  <si>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</si>
  <si>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</si>
  <si>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</si>
  <si>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</si>
  <si>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</si>
  <si>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</si>
  <si>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</si>
  <si>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</si>
  <si>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</si>
  <si>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Акт №___</t>
  </si>
  <si>
    <t xml:space="preserve">Приемки-сдачи выполненных работ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</si>
  <si>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</si>
  <si>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</si>
  <si>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</si>
  <si>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Главный технолог </t>
  </si>
  <si>
    <t xml:space="preserve">ОАО «Токаревская птицефабрика» филиал «Мясоптицекомбинат «Михайловский»  Спиридонова С.А.</t>
  </si>
  <si>
    <t xml:space="preserve">Дезинфектор ООО Альфадез Топорова Ю.А.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</si>
  <si>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</si>
  <si>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</si>
  <si>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</si>
  <si>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</si>
  <si>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</si>
  <si>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</si>
  <si>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барьерная дератизация</t>
  </si>
  <si>
    <t xml:space="preserve">точки раскладки*</t>
  </si>
  <si>
    <t xml:space="preserve">использованные материалы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</si>
  <si>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</si>
  <si>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</si>
  <si>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</si>
  <si>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</si>
  <si>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</si>
  <si>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*Акт о проведении барьерной дератизации территории за февраль 2022г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</si>
  <si>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</si>
  <si>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</si>
  <si>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</si>
  <si>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</t>
  </si>
  <si>
    <t xml:space="preserve">Дезинфектор ООО Альфадез </t>
  </si>
  <si>
    <t xml:space="preserve">__________  Топорова Ю.А.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</si>
  <si>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</si>
  <si>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</si>
  <si>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</si>
  <si>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</si>
  <si>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</si>
  <si>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</si>
  <si>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</si>
  <si>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</si>
  <si>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</si>
  <si>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</si>
  <si>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</si>
  <si>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</si>
  <si>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</si>
  <si>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</si>
  <si>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</si>
  <si>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</si>
  <si>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</si>
  <si>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</si>
  <si>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</si>
  <si>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</si>
  <si>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</si>
  <si>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</si>
  <si>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2.2.2</t>
  </si>
  <si>
    <t xml:space="preserve">2.2.3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</si>
  <si>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</si>
  <si>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</si>
  <si>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</si>
  <si>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</si>
  <si>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</si>
  <si>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</si>
  <si>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</si>
  <si>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</si>
  <si>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</si>
  <si>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</si>
  <si>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</si>
  <si>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</si>
  <si>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Установка КИУ по периметру здания каждые 15 метров. Барьерная дератизация в марте. Расчистка снежного покрова на 2 контуре защиты для обслуживания киу. Установка ИМ в контрольных точках на складе материалов и ЦТФ. Соблюдение заказчиком санитарно-эпидемиологического режима для повышения эффективности дезинсекции : установка завес, ИЛ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</si>
  <si>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</si>
  <si>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</si>
  <si>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</si>
  <si>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</si>
  <si>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</si>
  <si>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</si>
  <si>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</si>
  <si>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</si>
  <si>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Заселенные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</si>
  <si>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</si>
  <si>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</si>
  <si>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</si>
  <si>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Нет доступа (№)</t>
  </si>
  <si>
    <t xml:space="preserve">Замена/ установка/чистка (№) </t>
  </si>
  <si>
    <t xml:space="preserve">Склад ОПМ</t>
  </si>
  <si>
    <t xml:space="preserve">3 контур защиты</t>
  </si>
  <si>
    <t xml:space="preserve">киу</t>
  </si>
  <si>
    <t xml:space="preserve">3,24,25,26,27,28,29,30,31,32,33,34,35</t>
  </si>
  <si>
    <t xml:space="preserve">Пищевые </t>
  </si>
  <si>
    <t xml:space="preserve">ЦТФ</t>
  </si>
  <si>
    <t xml:space="preserve">1-22</t>
  </si>
  <si>
    <t xml:space="preserve">Склад готовой продукции</t>
  </si>
  <si>
    <t xml:space="preserve">1-21,24-30,41,43-58,60-64,66-68</t>
  </si>
  <si>
    <t xml:space="preserve">Цех убоя  и переработки птицы</t>
  </si>
  <si>
    <t xml:space="preserve">1-24</t>
  </si>
  <si>
    <t xml:space="preserve">ил</t>
  </si>
  <si>
    <t xml:space="preserve">1-5</t>
  </si>
  <si>
    <t xml:space="preserve">чистка</t>
  </si>
  <si>
    <t xml:space="preserve">1-8</t>
  </si>
  <si>
    <t xml:space="preserve">1-6,8-11,13</t>
  </si>
  <si>
    <t xml:space="preserve">1-23</t>
  </si>
  <si>
    <t xml:space="preserve">СГП : столовая 2эт</t>
  </si>
  <si>
    <t xml:space="preserve">Здание администрации</t>
  </si>
  <si>
    <t xml:space="preserve">2,3,4,5,6,7,8,12,15</t>
  </si>
  <si>
    <t xml:space="preserve">Столовая 2 эт</t>
  </si>
  <si>
    <t xml:space="preserve">Периметр склада ОПМ</t>
  </si>
  <si>
    <t xml:space="preserve">2 контур защиты</t>
  </si>
  <si>
    <t xml:space="preserve">1-58</t>
  </si>
  <si>
    <t xml:space="preserve">Не пищевые </t>
  </si>
  <si>
    <t xml:space="preserve">28-1,3-1</t>
  </si>
  <si>
    <t xml:space="preserve">1-26,32-58</t>
  </si>
  <si>
    <t xml:space="preserve">52*</t>
  </si>
  <si>
    <t xml:space="preserve">Периметр ЦТФ</t>
  </si>
  <si>
    <t xml:space="preserve">1-21,23</t>
  </si>
  <si>
    <t xml:space="preserve">1-1,4-1</t>
  </si>
  <si>
    <t xml:space="preserve">11-21</t>
  </si>
  <si>
    <t xml:space="preserve">10*</t>
  </si>
  <si>
    <t xml:space="preserve">Периметр цеха убоя и переработке птицы и склада готовой продукции</t>
  </si>
  <si>
    <t xml:space="preserve">1-90</t>
  </si>
  <si>
    <t xml:space="preserve">88-1,2-1,7-2,10-1,56-1,71-1</t>
  </si>
  <si>
    <t xml:space="preserve">12-21,32-52</t>
  </si>
  <si>
    <t xml:space="preserve">30*</t>
  </si>
  <si>
    <t xml:space="preserve">Периметр здания администрации</t>
  </si>
  <si>
    <t xml:space="preserve">1-9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</si>
  <si>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</si>
  <si>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</si>
  <si>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</si>
  <si>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ИЛ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</si>
  <si>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</si>
  <si>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</si>
  <si>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</si>
  <si>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</si>
  <si>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</si>
  <si>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нет доступа к средствам контроля (загорожено)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</si>
  <si>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</si>
  <si>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</si>
  <si>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.]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</si>
  <si>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</si>
  <si>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</si>
  <si>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</si>
  <si>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</si>
  <si>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</si>
  <si>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</si>
  <si>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</si>
  <si>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</si>
  <si>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</si>
  <si>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</si>
  <si>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</si>
  <si>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</si>
  <si>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</si>
  <si>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</si>
  <si>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</si>
  <si>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</si>
  <si>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</si>
  <si>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</si>
  <si>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</si>
  <si>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</si>
  <si>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</si>
  <si>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</si>
  <si>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</si>
  <si>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</si>
  <si>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</si>
  <si>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</si>
  <si>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</si>
  <si>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</si>
  <si>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</si>
  <si>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</si>
  <si>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</si>
  <si>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</si>
  <si>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</si>
  <si>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</si>
  <si>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</si>
  <si>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</si>
  <si>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</si>
  <si>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</si>
  <si>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</si>
  <si>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</si>
  <si>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</si>
  <si>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</si>
  <si>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</si>
  <si>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</si>
  <si>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</si>
  <si>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</si>
  <si>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</si>
  <si>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</si>
  <si>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</si>
  <si>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</si>
  <si>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</si>
  <si>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</si>
  <si>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</si>
  <si>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</si>
  <si>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</si>
  <si>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</si>
  <si>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</si>
  <si>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</si>
  <si>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</si>
  <si>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</si>
  <si>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</si>
  <si>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</si>
  <si>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</si>
  <si>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</si>
  <si>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</si>
  <si>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</si>
  <si>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</si>
  <si>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</si>
  <si>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</si>
  <si>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</si>
  <si>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</si>
  <si>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</si>
  <si>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</si>
  <si>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</si>
  <si>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</si>
  <si>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</si>
  <si>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</si>
  <si>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</si>
  <si>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</si>
  <si>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</si>
  <si>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</si>
  <si>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</si>
  <si>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</si>
  <si>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</si>
  <si>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</si>
  <si>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</si>
  <si>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</si>
  <si>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</si>
  <si>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</si>
  <si>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</si>
  <si>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</si>
  <si>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</si>
  <si>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</si>
  <si>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</si>
  <si>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</si>
  <si>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</si>
  <si>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</si>
  <si>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</si>
  <si>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</si>
  <si>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</si>
  <si>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</si>
  <si>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</si>
  <si>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</si>
  <si>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</si>
  <si>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</si>
  <si>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</si>
  <si>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</si>
  <si>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</si>
  <si>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</si>
  <si>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</si>
  <si>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</si>
  <si>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</si>
  <si>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</si>
  <si>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</si>
  <si>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</si>
  <si>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</si>
  <si>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</si>
  <si>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</si>
  <si>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</si>
  <si>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</si>
  <si>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</si>
  <si>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</si>
  <si>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</si>
  <si>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</si>
  <si>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</si>
  <si>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</si>
  <si>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</si>
  <si>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</si>
  <si>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</si>
  <si>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</si>
  <si>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</si>
  <si>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</si>
  <si>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</si>
  <si>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</si>
  <si>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</si>
  <si>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</si>
  <si>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</si>
  <si>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</si>
  <si>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</si>
  <si>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</si>
  <si>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</si>
  <si>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</si>
  <si>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</si>
  <si>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</si>
  <si>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</si>
  <si>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</si>
  <si>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</si>
  <si>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</si>
  <si>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</si>
  <si>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</si>
  <si>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</si>
  <si>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</si>
  <si>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</si>
  <si>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</si>
  <si>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</si>
  <si>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</si>
  <si>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</si>
  <si>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</si>
  <si>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</si>
  <si>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</si>
  <si>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</si>
  <si>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</si>
  <si>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</si>
  <si>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</si>
  <si>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</si>
  <si>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</si>
  <si>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</si>
  <si>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</si>
  <si>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</si>
  <si>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</si>
  <si>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</si>
  <si>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</si>
  <si>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</si>
  <si>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</si>
  <si>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</si>
  <si>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</si>
  <si>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</si>
  <si>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</si>
  <si>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</si>
  <si>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</si>
  <si>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</si>
  <si>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</si>
  <si>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</si>
  <si>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</si>
  <si>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</si>
  <si>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</si>
  <si>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</si>
  <si>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</si>
  <si>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дератизация/дезинсекция</t>
  </si>
  <si>
    <t xml:space="preserve">№
п/п</t>
  </si>
  <si>
    <t xml:space="preserve">Объекты</t>
  </si>
  <si>
    <t xml:space="preserve">Дата проведения работ</t>
  </si>
  <si>
    <t xml:space="preserve">
Наименование использованных
дез.средств</t>
  </si>
  <si>
    <t xml:space="preserve"> 
Метод и режим дезинфекции,
Дезинсекции, способ дератизации</t>
  </si>
  <si>
    <t xml:space="preserve">
Объем проведенной работы</t>
  </si>
  <si>
    <t xml:space="preserve">
Всего израсходовано дезинфектанта, инсектицида,средств дератизации) кг\л</t>
  </si>
  <si>
    <t xml:space="preserve">
Подпись лиц, ответственного за проведение работ</t>
  </si>
  <si>
    <t xml:space="preserve">
Особые отметки </t>
  </si>
  <si>
    <t xml:space="preserve">Текущих
(профилактических)</t>
  </si>
  <si>
    <t xml:space="preserve">  Вынужденных </t>
  </si>
  <si>
    <t xml:space="preserve">Планировалось по технологическому графику</t>
  </si>
  <si>
    <t xml:space="preserve">Выполнено фактически</t>
  </si>
  <si>
    <t xml:space="preserve">
-</t>
  </si>
  <si>
    <t xml:space="preserve">АЛТ клей  Полибутилен 80,8%              </t>
  </si>
  <si>
    <t xml:space="preserve">дератизация </t>
  </si>
  <si>
    <t xml:space="preserve">
Раскладка клеевых подложек в КИУ</t>
  </si>
  <si>
    <t xml:space="preserve">дезинфектор Топорова Ю</t>
  </si>
  <si>
    <t xml:space="preserve">дезинсекция </t>
  </si>
  <si>
    <t xml:space="preserve">чистка ил</t>
  </si>
  <si>
    <t xml:space="preserve">
Замена клеевой пластины</t>
  </si>
  <si>
    <t xml:space="preserve">Ратобор-брикет от грызунов Бродифакум 0,005%</t>
  </si>
  <si>
    <t xml:space="preserve">
Раскладка  в норы, естест укрытия, отдушины</t>
  </si>
  <si>
    <t xml:space="preserve">точка</t>
  </si>
  <si>
    <t xml:space="preserve">
Раскладка  в КИУ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</si>
</sst>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.00"/>
    <numFmt numFmtId="169" formatCode="mm/yy"/>
    <numFmt numFmtId="170" formatCode="dd/mm/yy"/>
    <numFmt numFmtId="171" formatCode="0"/>
    <numFmt numFmtId="172" formatCode="#,##0.00"/>
    <numFmt numFmtId="173" formatCode="#,##0.000"/>
  </numFmts>
  <fonts count="38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0"/>
      <color rgb="FF000000"/>
      <name val="Times New Roman"/>
      <family val="1"/>
      <charset val="204"/>
    </font>
    <font>
      <b val="true"/>
      <sz val="10"/>
      <color rgb="FF333333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8"/>
      <color rgb="FF333333"/>
      <name val="Arial Cyr"/>
      <family val="2"/>
      <charset val="1"/>
    </font>
    <font>
      <sz val="8"/>
      <color rgb="FF00000A"/>
      <name val="Times New Roman"/>
      <family val="1"/>
      <charset val="1"/>
    </font>
    <font>
      <sz val="8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6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70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 1" xfId="20"/>
    <cellStyle name="Excel_BuiltIn_Пояснение" xfId="21"/>
    <cellStyle name="Excel Built-in Explanatory Text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879480</xdr:colOff>
      <xdr:row>36</xdr:row>
      <xdr:rowOff>145800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239560" cy="162720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&#1086;&#1090;&#1095;&#1077;&#1090;_&#1079;&#1072;_&#1103;&#1085;&#1074;&#1072;&#1088;&#1100;_&#1054;&#1040;&#1054;_&#171;&#1058;&#1086;&#1082;&#1072;&#1088;&#1077;&#1074;&#1089;&#1082;&#1072;&#1103;_&#1087;&#1090;&#1080;&#1094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8" activeCellId="2" sqref="L47:L48 L50 D8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13.75"/>
    <col collapsed="false" customWidth="true" hidden="false" outlineLevel="0" max="7" min="2" style="0" width="9"/>
    <col collapsed="false" customWidth="true" hidden="false" outlineLevel="0" max="8" min="8" style="0" width="6.38"/>
    <col collapsed="false" customWidth="true" hidden="false" outlineLevel="0" max="9" min="9" style="0" width="12.75"/>
    <col collapsed="false" customWidth="true" hidden="false" outlineLevel="0" max="64" min="10" style="0" width="9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14" customFormat="false" ht="20.85" hidden="false" customHeight="true" outlineLevel="0" collapsed="false">
      <c r="A14" s="2" t="s">
        <v>5</v>
      </c>
      <c r="B14" s="2" t="s">
        <v>6</v>
      </c>
    </row>
    <row r="15" customFormat="false" ht="20.85" hidden="false" customHeight="true" outlineLevel="0" collapsed="false">
      <c r="A15" s="2" t="s">
        <v>7</v>
      </c>
      <c r="B15" s="3" t="s">
        <v>8</v>
      </c>
    </row>
    <row r="16" customFormat="false" ht="20.85" hidden="false" customHeight="true" outlineLevel="0" collapsed="false">
      <c r="A16" s="2" t="s">
        <v>9</v>
      </c>
      <c r="B16" s="3" t="s">
        <v>10</v>
      </c>
    </row>
    <row r="17" customFormat="false" ht="20.85" hidden="false" customHeight="true" outlineLevel="0" collapsed="false"/>
    <row r="18" customFormat="false" ht="20.85" hidden="false" customHeight="true" outlineLevel="0" collapsed="false"/>
    <row r="19" customFormat="false" ht="20.85" hidden="false" customHeight="true" outlineLevel="0" collapsed="false">
      <c r="A19" s="4" t="s">
        <v>11</v>
      </c>
      <c r="B19" s="2" t="s">
        <v>12</v>
      </c>
    </row>
    <row r="20" customFormat="false" ht="20.85" hidden="false" customHeight="true" outlineLevel="0" collapsed="false">
      <c r="A20" s="4" t="s">
        <v>11</v>
      </c>
      <c r="B20" s="2" t="s">
        <v>13</v>
      </c>
    </row>
    <row r="21" customFormat="false" ht="20.85" hidden="false" customHeight="true" outlineLevel="0" collapsed="false">
      <c r="A21" s="4" t="s">
        <v>11</v>
      </c>
      <c r="B21" s="2" t="s">
        <v>14</v>
      </c>
    </row>
    <row r="22" customFormat="false" ht="20.85" hidden="false" customHeight="true" outlineLevel="0" collapsed="false">
      <c r="A22" s="4" t="s">
        <v>11</v>
      </c>
      <c r="B22" s="5" t="s">
        <v>15</v>
      </c>
      <c r="C22" s="6"/>
      <c r="D22" s="6"/>
      <c r="E22" s="6"/>
      <c r="F22" s="6"/>
      <c r="G22" s="6"/>
      <c r="H22" s="6"/>
      <c r="I22" s="6"/>
      <c r="J22" s="6"/>
    </row>
    <row r="23" customFormat="false" ht="20.85" hidden="false" customHeight="true" outlineLevel="0" collapsed="false">
      <c r="B23" s="6" t="s">
        <v>16</v>
      </c>
      <c r="C23" s="6"/>
      <c r="D23" s="6"/>
      <c r="E23" s="6"/>
      <c r="F23" s="6"/>
      <c r="G23" s="6"/>
      <c r="H23" s="6"/>
      <c r="I23" s="6"/>
      <c r="J23" s="6"/>
    </row>
    <row r="27" customFormat="false" ht="14.25" hidden="false" customHeight="true" outlineLevel="0" collapsed="false">
      <c r="A27" s="6"/>
      <c r="B27" s="6"/>
      <c r="C27" s="6"/>
    </row>
    <row r="28" customFormat="false" ht="14.25" hidden="false" customHeight="true" outlineLevel="0" collapsed="false">
      <c r="A28" s="5" t="s">
        <v>17</v>
      </c>
      <c r="B28" s="6"/>
      <c r="C28" s="6"/>
    </row>
    <row r="29" customFormat="false" ht="29.1" hidden="false" customHeight="true" outlineLevel="0" collapsed="false">
      <c r="A29" s="7" t="s">
        <v>18</v>
      </c>
      <c r="B29" s="7"/>
      <c r="C29" s="7"/>
      <c r="E29" s="2" t="s">
        <v>19</v>
      </c>
    </row>
    <row r="30" customFormat="false" ht="14.25" hidden="false" customHeight="true" outlineLevel="0" collapsed="false">
      <c r="A30" s="6"/>
      <c r="B30" s="6"/>
      <c r="C30" s="6"/>
    </row>
    <row r="31" customFormat="false" ht="14.25" hidden="false" customHeight="true" outlineLevel="0" collapsed="false">
      <c r="A31" s="6"/>
      <c r="B31" s="6"/>
      <c r="C31" s="6"/>
    </row>
    <row r="32" customFormat="false" ht="14.25" hidden="false" customHeight="true" outlineLevel="0" collapsed="false">
      <c r="A32" s="6"/>
      <c r="B32" s="6"/>
      <c r="C32" s="6"/>
    </row>
    <row r="33" customFormat="false" ht="14.25" hidden="false" customHeight="true" outlineLevel="0" collapsed="false">
      <c r="A33" s="6"/>
      <c r="B33" s="6"/>
      <c r="C33" s="6"/>
    </row>
    <row r="34" customFormat="false" ht="14.25" hidden="false" customHeight="true" outlineLevel="0" collapsed="false">
      <c r="A34" s="5" t="s">
        <v>20</v>
      </c>
      <c r="B34" s="6"/>
      <c r="C34" s="6"/>
    </row>
    <row r="35" customFormat="false" ht="16.5" hidden="false" customHeight="true" outlineLevel="0" collapsed="false">
      <c r="A35" s="7" t="s">
        <v>21</v>
      </c>
      <c r="B35" s="7"/>
      <c r="C35" s="7"/>
      <c r="E35" s="2" t="s">
        <v>22</v>
      </c>
    </row>
  </sheetData>
  <mergeCells count="4">
    <mergeCell ref="C2:G2"/>
    <mergeCell ref="D8:F8"/>
    <mergeCell ref="A29:C29"/>
    <mergeCell ref="A35:C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L50" activeCellId="1" sqref="L47:L48 L50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3.75"/>
    <col collapsed="false" customWidth="true" hidden="false" outlineLevel="0" max="2" min="2" style="176" width="23.75"/>
    <col collapsed="false" customWidth="true" hidden="false" outlineLevel="0" max="3" min="3" style="177" width="7.25"/>
    <col collapsed="false" customWidth="true" hidden="false" outlineLevel="0" max="4" min="4" style="0" width="8.88"/>
    <col collapsed="false" customWidth="true" hidden="false" outlineLevel="0" max="5" min="5" style="0" width="9.75"/>
    <col collapsed="false" customWidth="true" hidden="false" outlineLevel="0" max="6" min="6" style="0" width="5.75"/>
    <col collapsed="false" customWidth="true" hidden="false" outlineLevel="0" max="7" min="7" style="0" width="17.39"/>
    <col collapsed="false" customWidth="true" hidden="false" outlineLevel="0" max="8" min="8" style="178" width="11.25"/>
    <col collapsed="false" customWidth="true" hidden="false" outlineLevel="0" max="9" min="9" style="179" width="11.25"/>
    <col collapsed="false" customWidth="true" hidden="false" outlineLevel="0" max="10" min="10" style="180" width="6.38"/>
    <col collapsed="false" customWidth="true" hidden="false" outlineLevel="0" max="11" min="11" style="115" width="4.87"/>
    <col collapsed="false" customWidth="true" hidden="false" outlineLevel="0" max="12" min="12" style="181" width="10.38"/>
    <col collapsed="false" customWidth="false" hidden="false" outlineLevel="0" max="13" min="13" style="68" width="10.27"/>
  </cols>
  <sheetData>
    <row r="1" customFormat="false" ht="15.75" hidden="false" customHeight="true" outlineLevel="0" collapsed="false">
      <c r="A1" s="182" t="s">
        <v>376</v>
      </c>
      <c r="B1" s="183" t="s">
        <v>377</v>
      </c>
      <c r="C1" s="183"/>
      <c r="D1" s="182" t="s">
        <v>378</v>
      </c>
      <c r="E1" s="182"/>
      <c r="F1" s="182"/>
      <c r="G1" s="182" t="s">
        <v>379</v>
      </c>
      <c r="H1" s="156" t="s">
        <v>380</v>
      </c>
      <c r="I1" s="156"/>
      <c r="J1" s="184" t="s">
        <v>381</v>
      </c>
      <c r="K1" s="184"/>
      <c r="L1" s="185" t="s">
        <v>382</v>
      </c>
      <c r="M1" s="182" t="s">
        <v>383</v>
      </c>
      <c r="N1" s="182" t="s">
        <v>384</v>
      </c>
    </row>
    <row r="2" customFormat="false" ht="21.6" hidden="false" customHeight="true" outlineLevel="0" collapsed="false">
      <c r="A2" s="182"/>
      <c r="B2" s="183"/>
      <c r="C2" s="183"/>
      <c r="D2" s="186" t="s">
        <v>385</v>
      </c>
      <c r="E2" s="186"/>
      <c r="F2" s="187" t="s">
        <v>386</v>
      </c>
      <c r="G2" s="182"/>
      <c r="H2" s="156"/>
      <c r="I2" s="156"/>
      <c r="J2" s="184"/>
      <c r="K2" s="184"/>
      <c r="L2" s="185"/>
      <c r="M2" s="182"/>
      <c r="N2" s="182"/>
    </row>
    <row r="3" customFormat="false" ht="122.65" hidden="false" customHeight="true" outlineLevel="0" collapsed="false">
      <c r="A3" s="182"/>
      <c r="B3" s="183"/>
      <c r="C3" s="183"/>
      <c r="D3" s="182" t="s">
        <v>387</v>
      </c>
      <c r="E3" s="182" t="s">
        <v>388</v>
      </c>
      <c r="F3" s="187"/>
      <c r="G3" s="182"/>
      <c r="H3" s="156"/>
      <c r="I3" s="156"/>
      <c r="J3" s="184"/>
      <c r="K3" s="184"/>
      <c r="L3" s="185"/>
      <c r="M3" s="182"/>
      <c r="N3" s="182"/>
    </row>
    <row r="4" customFormat="false" ht="51.1" hidden="false" customHeight="false" outlineLevel="0" collapsed="false">
      <c r="A4" s="182" t="n">
        <v>1</v>
      </c>
      <c r="B4" s="183" t="s">
        <v>134</v>
      </c>
      <c r="C4" s="183" t="s">
        <v>135</v>
      </c>
      <c r="D4" s="188" t="n">
        <f aca="false">'График ревизий'!G4</f>
        <v>44595</v>
      </c>
      <c r="E4" s="189" t="n">
        <f aca="false">D4</f>
        <v>44595</v>
      </c>
      <c r="F4" s="182" t="s">
        <v>389</v>
      </c>
      <c r="G4" s="108" t="s">
        <v>390</v>
      </c>
      <c r="H4" s="156" t="s">
        <v>391</v>
      </c>
      <c r="I4" s="190" t="s">
        <v>392</v>
      </c>
      <c r="J4" s="191" t="n">
        <v>13</v>
      </c>
      <c r="K4" s="192" t="s">
        <v>136</v>
      </c>
      <c r="L4" s="193" t="n">
        <f aca="false">J4*0.002</f>
        <v>0.026</v>
      </c>
      <c r="M4" s="194" t="s">
        <v>393</v>
      </c>
      <c r="N4" s="53"/>
    </row>
    <row r="5" customFormat="false" ht="51.1" hidden="false" customHeight="false" outlineLevel="0" collapsed="false">
      <c r="A5" s="182" t="n">
        <v>2</v>
      </c>
      <c r="B5" s="183" t="s">
        <v>139</v>
      </c>
      <c r="C5" s="183" t="s">
        <v>135</v>
      </c>
      <c r="D5" s="188" t="n">
        <f aca="false">'График ревизий'!G5</f>
        <v>44595</v>
      </c>
      <c r="E5" s="189" t="n">
        <f aca="false">D5</f>
        <v>44595</v>
      </c>
      <c r="F5" s="182" t="s">
        <v>389</v>
      </c>
      <c r="G5" s="108" t="s">
        <v>390</v>
      </c>
      <c r="H5" s="156" t="s">
        <v>391</v>
      </c>
      <c r="I5" s="190" t="s">
        <v>392</v>
      </c>
      <c r="J5" s="191" t="n">
        <v>22</v>
      </c>
      <c r="K5" s="192" t="s">
        <v>136</v>
      </c>
      <c r="L5" s="193" t="n">
        <f aca="false">J5*0.002</f>
        <v>0.044</v>
      </c>
      <c r="M5" s="194" t="s">
        <v>393</v>
      </c>
      <c r="N5" s="53"/>
    </row>
    <row r="6" customFormat="false" ht="51.1" hidden="false" customHeight="false" outlineLevel="0" collapsed="false">
      <c r="A6" s="182" t="n">
        <v>3</v>
      </c>
      <c r="B6" s="183" t="s">
        <v>141</v>
      </c>
      <c r="C6" s="183" t="s">
        <v>135</v>
      </c>
      <c r="D6" s="188" t="n">
        <f aca="false">'График ревизий'!G6</f>
        <v>44595</v>
      </c>
      <c r="E6" s="189" t="n">
        <f aca="false">D6</f>
        <v>44595</v>
      </c>
      <c r="F6" s="182" t="s">
        <v>389</v>
      </c>
      <c r="G6" s="108" t="s">
        <v>390</v>
      </c>
      <c r="H6" s="156" t="s">
        <v>391</v>
      </c>
      <c r="I6" s="190" t="s">
        <v>392</v>
      </c>
      <c r="J6" s="191" t="n">
        <v>53</v>
      </c>
      <c r="K6" s="192" t="s">
        <v>136</v>
      </c>
      <c r="L6" s="193" t="n">
        <f aca="false">J6*0.002</f>
        <v>0.106</v>
      </c>
      <c r="M6" s="194" t="s">
        <v>393</v>
      </c>
      <c r="N6" s="53"/>
    </row>
    <row r="7" customFormat="false" ht="51.1" hidden="false" customHeight="false" outlineLevel="0" collapsed="false">
      <c r="A7" s="182" t="n">
        <v>4</v>
      </c>
      <c r="B7" s="183" t="s">
        <v>143</v>
      </c>
      <c r="C7" s="183" t="s">
        <v>135</v>
      </c>
      <c r="D7" s="188" t="n">
        <f aca="false">'График ревизий'!G7</f>
        <v>44595</v>
      </c>
      <c r="E7" s="189" t="n">
        <f aca="false">D7</f>
        <v>44595</v>
      </c>
      <c r="F7" s="182" t="s">
        <v>389</v>
      </c>
      <c r="G7" s="108" t="s">
        <v>390</v>
      </c>
      <c r="H7" s="156" t="s">
        <v>391</v>
      </c>
      <c r="I7" s="190" t="s">
        <v>392</v>
      </c>
      <c r="J7" s="191" t="n">
        <v>24</v>
      </c>
      <c r="K7" s="192" t="s">
        <v>136</v>
      </c>
      <c r="L7" s="193" t="n">
        <f aca="false">J7*0.002</f>
        <v>0.048</v>
      </c>
      <c r="M7" s="194" t="s">
        <v>393</v>
      </c>
      <c r="N7" s="53"/>
    </row>
    <row r="8" customFormat="false" ht="26.1" hidden="false" customHeight="false" outlineLevel="0" collapsed="false">
      <c r="A8" s="182" t="n">
        <v>5</v>
      </c>
      <c r="B8" s="183" t="s">
        <v>134</v>
      </c>
      <c r="C8" s="183" t="s">
        <v>135</v>
      </c>
      <c r="D8" s="188" t="n">
        <f aca="false">'График ревизий'!G14</f>
        <v>44595</v>
      </c>
      <c r="E8" s="189" t="n">
        <f aca="false">D8</f>
        <v>44595</v>
      </c>
      <c r="F8" s="182" t="s">
        <v>389</v>
      </c>
      <c r="G8" s="38" t="s">
        <v>11</v>
      </c>
      <c r="H8" s="156" t="s">
        <v>394</v>
      </c>
      <c r="I8" s="190" t="s">
        <v>395</v>
      </c>
      <c r="J8" s="191" t="n">
        <v>5</v>
      </c>
      <c r="K8" s="192" t="s">
        <v>145</v>
      </c>
      <c r="L8" s="193" t="s">
        <v>11</v>
      </c>
      <c r="M8" s="194" t="s">
        <v>393</v>
      </c>
      <c r="N8" s="53"/>
    </row>
    <row r="9" customFormat="false" ht="26.1" hidden="false" customHeight="false" outlineLevel="0" collapsed="false">
      <c r="A9" s="182" t="n">
        <v>6</v>
      </c>
      <c r="B9" s="183" t="s">
        <v>139</v>
      </c>
      <c r="C9" s="183" t="s">
        <v>135</v>
      </c>
      <c r="D9" s="188" t="n">
        <f aca="false">'График ревизий'!G15</f>
        <v>44595</v>
      </c>
      <c r="E9" s="189" t="n">
        <f aca="false">D9</f>
        <v>44595</v>
      </c>
      <c r="F9" s="182" t="s">
        <v>389</v>
      </c>
      <c r="G9" s="38" t="s">
        <v>11</v>
      </c>
      <c r="H9" s="156" t="s">
        <v>394</v>
      </c>
      <c r="I9" s="190" t="s">
        <v>395</v>
      </c>
      <c r="J9" s="191" t="n">
        <v>8</v>
      </c>
      <c r="K9" s="192" t="s">
        <v>145</v>
      </c>
      <c r="L9" s="193" t="s">
        <v>11</v>
      </c>
      <c r="M9" s="194" t="s">
        <v>393</v>
      </c>
      <c r="N9" s="53"/>
    </row>
    <row r="10" customFormat="false" ht="26.1" hidden="false" customHeight="false" outlineLevel="0" collapsed="false">
      <c r="A10" s="182" t="n">
        <v>7</v>
      </c>
      <c r="B10" s="183" t="s">
        <v>141</v>
      </c>
      <c r="C10" s="183" t="s">
        <v>135</v>
      </c>
      <c r="D10" s="188" t="n">
        <f aca="false">'График ревизий'!G16</f>
        <v>44595</v>
      </c>
      <c r="E10" s="189" t="n">
        <f aca="false">D10</f>
        <v>44595</v>
      </c>
      <c r="F10" s="182" t="s">
        <v>389</v>
      </c>
      <c r="G10" s="38" t="s">
        <v>11</v>
      </c>
      <c r="H10" s="156" t="s">
        <v>394</v>
      </c>
      <c r="I10" s="190" t="s">
        <v>395</v>
      </c>
      <c r="J10" s="191" t="n">
        <v>11</v>
      </c>
      <c r="K10" s="192" t="s">
        <v>145</v>
      </c>
      <c r="L10" s="193" t="s">
        <v>11</v>
      </c>
      <c r="M10" s="194" t="s">
        <v>393</v>
      </c>
      <c r="N10" s="53"/>
    </row>
    <row r="11" customFormat="false" ht="26.1" hidden="false" customHeight="false" outlineLevel="0" collapsed="false">
      <c r="A11" s="182" t="n">
        <v>8</v>
      </c>
      <c r="B11" s="183" t="s">
        <v>143</v>
      </c>
      <c r="C11" s="183" t="s">
        <v>135</v>
      </c>
      <c r="D11" s="188" t="n">
        <f aca="false">'График ревизий'!G17</f>
        <v>44595</v>
      </c>
      <c r="E11" s="189" t="n">
        <f aca="false">D11</f>
        <v>44595</v>
      </c>
      <c r="F11" s="182" t="s">
        <v>389</v>
      </c>
      <c r="G11" s="38" t="s">
        <v>11</v>
      </c>
      <c r="H11" s="156" t="s">
        <v>394</v>
      </c>
      <c r="I11" s="190" t="s">
        <v>395</v>
      </c>
      <c r="J11" s="191" t="n">
        <v>23</v>
      </c>
      <c r="K11" s="192" t="s">
        <v>145</v>
      </c>
      <c r="L11" s="193" t="s">
        <v>11</v>
      </c>
      <c r="M11" s="194" t="s">
        <v>393</v>
      </c>
      <c r="N11" s="53"/>
    </row>
    <row r="12" customFormat="false" ht="26.1" hidden="false" customHeight="false" outlineLevel="0" collapsed="false">
      <c r="A12" s="182" t="n">
        <v>9</v>
      </c>
      <c r="B12" s="183" t="s">
        <v>151</v>
      </c>
      <c r="C12" s="183" t="s">
        <v>135</v>
      </c>
      <c r="D12" s="188" t="n">
        <f aca="false">'График ревизий'!G18</f>
        <v>44595</v>
      </c>
      <c r="E12" s="189" t="n">
        <f aca="false">D12</f>
        <v>44595</v>
      </c>
      <c r="F12" s="182" t="s">
        <v>389</v>
      </c>
      <c r="G12" s="38" t="s">
        <v>11</v>
      </c>
      <c r="H12" s="156" t="s">
        <v>394</v>
      </c>
      <c r="I12" s="190" t="s">
        <v>395</v>
      </c>
      <c r="J12" s="191" t="n">
        <v>1</v>
      </c>
      <c r="K12" s="192" t="s">
        <v>145</v>
      </c>
      <c r="L12" s="193" t="s">
        <v>11</v>
      </c>
      <c r="M12" s="194" t="s">
        <v>393</v>
      </c>
      <c r="N12" s="53"/>
    </row>
    <row r="13" customFormat="false" ht="41.1" hidden="false" customHeight="false" outlineLevel="0" collapsed="false">
      <c r="A13" s="182" t="n">
        <v>10</v>
      </c>
      <c r="B13" s="183" t="s">
        <v>141</v>
      </c>
      <c r="C13" s="183" t="s">
        <v>135</v>
      </c>
      <c r="D13" s="188" t="n">
        <f aca="false">'График ревизий'!G19</f>
        <v>44595</v>
      </c>
      <c r="E13" s="189" t="n">
        <f aca="false">D13</f>
        <v>44595</v>
      </c>
      <c r="F13" s="182" t="s">
        <v>389</v>
      </c>
      <c r="G13" s="108" t="s">
        <v>390</v>
      </c>
      <c r="H13" s="156" t="s">
        <v>391</v>
      </c>
      <c r="I13" s="190" t="s">
        <v>396</v>
      </c>
      <c r="J13" s="192" t="n">
        <v>2</v>
      </c>
      <c r="K13" s="192" t="s">
        <v>107</v>
      </c>
      <c r="L13" s="195" t="n">
        <f aca="false">J13*0.002</f>
        <v>0.004</v>
      </c>
      <c r="M13" s="194" t="s">
        <v>393</v>
      </c>
      <c r="N13" s="53"/>
    </row>
    <row r="14" customFormat="false" ht="41.1" hidden="false" customHeight="false" outlineLevel="0" collapsed="false">
      <c r="A14" s="182" t="n">
        <v>11</v>
      </c>
      <c r="B14" s="183" t="s">
        <v>152</v>
      </c>
      <c r="C14" s="183" t="s">
        <v>135</v>
      </c>
      <c r="D14" s="188" t="n">
        <f aca="false">'График ревизий'!G20</f>
        <v>44595</v>
      </c>
      <c r="E14" s="189" t="n">
        <f aca="false">D14</f>
        <v>44595</v>
      </c>
      <c r="F14" s="182" t="s">
        <v>389</v>
      </c>
      <c r="G14" s="108" t="s">
        <v>390</v>
      </c>
      <c r="H14" s="156" t="s">
        <v>391</v>
      </c>
      <c r="I14" s="190" t="s">
        <v>396</v>
      </c>
      <c r="J14" s="192" t="n">
        <v>2</v>
      </c>
      <c r="K14" s="192" t="s">
        <v>107</v>
      </c>
      <c r="L14" s="195" t="n">
        <f aca="false">J14*0.002</f>
        <v>0.004</v>
      </c>
      <c r="M14" s="194" t="s">
        <v>393</v>
      </c>
      <c r="N14" s="53"/>
    </row>
    <row r="15" customFormat="false" ht="41.1" hidden="false" customHeight="false" outlineLevel="0" collapsed="false">
      <c r="A15" s="182" t="n">
        <v>12</v>
      </c>
      <c r="B15" s="183" t="s">
        <v>143</v>
      </c>
      <c r="C15" s="183" t="s">
        <v>135</v>
      </c>
      <c r="D15" s="188" t="n">
        <v>44595</v>
      </c>
      <c r="E15" s="189" t="n">
        <f aca="false">D15</f>
        <v>44595</v>
      </c>
      <c r="F15" s="182" t="s">
        <v>389</v>
      </c>
      <c r="G15" s="108" t="s">
        <v>390</v>
      </c>
      <c r="H15" s="156" t="s">
        <v>391</v>
      </c>
      <c r="I15" s="190" t="s">
        <v>396</v>
      </c>
      <c r="J15" s="191" t="n">
        <v>9</v>
      </c>
      <c r="K15" s="192" t="s">
        <v>107</v>
      </c>
      <c r="L15" s="193" t="n">
        <f aca="false">J15*0.002</f>
        <v>0.018</v>
      </c>
      <c r="M15" s="194" t="s">
        <v>393</v>
      </c>
      <c r="N15" s="53"/>
    </row>
    <row r="16" customFormat="false" ht="41.1" hidden="false" customHeight="false" outlineLevel="0" collapsed="false">
      <c r="A16" s="182" t="n">
        <v>13</v>
      </c>
      <c r="B16" s="183" t="s">
        <v>154</v>
      </c>
      <c r="C16" s="183" t="s">
        <v>135</v>
      </c>
      <c r="D16" s="188" t="n">
        <v>44595</v>
      </c>
      <c r="E16" s="189" t="n">
        <f aca="false">D16</f>
        <v>44595</v>
      </c>
      <c r="F16" s="182" t="s">
        <v>389</v>
      </c>
      <c r="G16" s="108" t="s">
        <v>390</v>
      </c>
      <c r="H16" s="156" t="s">
        <v>391</v>
      </c>
      <c r="I16" s="190" t="s">
        <v>396</v>
      </c>
      <c r="J16" s="191" t="n">
        <v>2</v>
      </c>
      <c r="K16" s="192" t="s">
        <v>107</v>
      </c>
      <c r="L16" s="195" t="n">
        <f aca="false">J16*0.002</f>
        <v>0.004</v>
      </c>
      <c r="M16" s="194" t="s">
        <v>393</v>
      </c>
      <c r="N16" s="53"/>
    </row>
    <row r="17" customFormat="false" ht="51.1" hidden="false" customHeight="false" outlineLevel="0" collapsed="false">
      <c r="A17" s="182" t="n">
        <v>14</v>
      </c>
      <c r="B17" s="183" t="s">
        <v>155</v>
      </c>
      <c r="C17" s="183" t="s">
        <v>156</v>
      </c>
      <c r="D17" s="188" t="n">
        <v>44595</v>
      </c>
      <c r="E17" s="189" t="n">
        <f aca="false">D17</f>
        <v>44595</v>
      </c>
      <c r="F17" s="182" t="s">
        <v>389</v>
      </c>
      <c r="G17" s="36" t="s">
        <v>397</v>
      </c>
      <c r="H17" s="156" t="s">
        <v>391</v>
      </c>
      <c r="I17" s="190" t="s">
        <v>398</v>
      </c>
      <c r="J17" s="102" t="n">
        <v>52</v>
      </c>
      <c r="K17" s="192" t="s">
        <v>399</v>
      </c>
      <c r="L17" s="193" t="n">
        <f aca="false">J17*0.01</f>
        <v>0.52</v>
      </c>
      <c r="M17" s="194" t="s">
        <v>393</v>
      </c>
      <c r="N17" s="53"/>
    </row>
    <row r="18" customFormat="false" ht="51.1" hidden="false" customHeight="false" outlineLevel="0" collapsed="false">
      <c r="A18" s="182" t="n">
        <v>15</v>
      </c>
      <c r="B18" s="183" t="s">
        <v>162</v>
      </c>
      <c r="C18" s="183" t="s">
        <v>156</v>
      </c>
      <c r="D18" s="188" t="n">
        <v>44595</v>
      </c>
      <c r="E18" s="189" t="n">
        <f aca="false">D18</f>
        <v>44595</v>
      </c>
      <c r="F18" s="182" t="s">
        <v>389</v>
      </c>
      <c r="G18" s="36" t="s">
        <v>397</v>
      </c>
      <c r="H18" s="156" t="s">
        <v>391</v>
      </c>
      <c r="I18" s="190" t="s">
        <v>398</v>
      </c>
      <c r="J18" s="102" t="n">
        <v>10</v>
      </c>
      <c r="K18" s="192" t="s">
        <v>399</v>
      </c>
      <c r="L18" s="193" t="n">
        <f aca="false">J18*0.01</f>
        <v>0.1</v>
      </c>
      <c r="M18" s="194" t="s">
        <v>393</v>
      </c>
      <c r="N18" s="53"/>
    </row>
    <row r="19" customFormat="false" ht="51.1" hidden="false" customHeight="false" outlineLevel="0" collapsed="false">
      <c r="A19" s="182" t="n">
        <v>16</v>
      </c>
      <c r="B19" s="183" t="s">
        <v>167</v>
      </c>
      <c r="C19" s="183" t="s">
        <v>156</v>
      </c>
      <c r="D19" s="188" t="n">
        <v>44595</v>
      </c>
      <c r="E19" s="189" t="n">
        <f aca="false">D19</f>
        <v>44595</v>
      </c>
      <c r="F19" s="182" t="s">
        <v>389</v>
      </c>
      <c r="G19" s="36" t="s">
        <v>397</v>
      </c>
      <c r="H19" s="156" t="s">
        <v>391</v>
      </c>
      <c r="I19" s="190" t="s">
        <v>398</v>
      </c>
      <c r="J19" s="102" t="n">
        <v>30</v>
      </c>
      <c r="K19" s="192" t="s">
        <v>399</v>
      </c>
      <c r="L19" s="193" t="n">
        <f aca="false">J19*0.01</f>
        <v>0.3</v>
      </c>
      <c r="M19" s="194" t="s">
        <v>393</v>
      </c>
      <c r="N19" s="53"/>
    </row>
    <row r="20" customFormat="false" ht="34.4" hidden="false" customHeight="false" outlineLevel="0" collapsed="false">
      <c r="A20" s="182" t="n">
        <v>17</v>
      </c>
      <c r="B20" s="183" t="s">
        <v>172</v>
      </c>
      <c r="C20" s="183" t="s">
        <v>156</v>
      </c>
      <c r="D20" s="188" t="n">
        <v>44595</v>
      </c>
      <c r="E20" s="189" t="n">
        <f aca="false">D20</f>
        <v>44595</v>
      </c>
      <c r="F20" s="182" t="s">
        <v>389</v>
      </c>
      <c r="G20" s="36" t="s">
        <v>397</v>
      </c>
      <c r="H20" s="156" t="s">
        <v>391</v>
      </c>
      <c r="I20" s="190" t="s">
        <v>400</v>
      </c>
      <c r="J20" s="191" t="n">
        <v>9</v>
      </c>
      <c r="K20" s="192" t="s">
        <v>136</v>
      </c>
      <c r="L20" s="193" t="n">
        <f aca="false">J20*0.01</f>
        <v>0.09</v>
      </c>
      <c r="M20" s="194" t="s">
        <v>393</v>
      </c>
      <c r="N20" s="53"/>
    </row>
    <row r="21" customFormat="false" ht="51.1" hidden="false" customHeight="false" outlineLevel="0" collapsed="false">
      <c r="A21" s="182" t="n">
        <v>18</v>
      </c>
      <c r="B21" s="183" t="s">
        <v>134</v>
      </c>
      <c r="C21" s="183" t="s">
        <v>135</v>
      </c>
      <c r="D21" s="188" t="n">
        <f aca="false">'График ревизий'!H4</f>
        <v>44601</v>
      </c>
      <c r="E21" s="189" t="n">
        <f aca="false">D21</f>
        <v>44601</v>
      </c>
      <c r="F21" s="182" t="s">
        <v>389</v>
      </c>
      <c r="G21" s="108" t="s">
        <v>390</v>
      </c>
      <c r="H21" s="156" t="s">
        <v>391</v>
      </c>
      <c r="I21" s="190" t="s">
        <v>392</v>
      </c>
      <c r="J21" s="191" t="n">
        <v>13</v>
      </c>
      <c r="K21" s="192" t="s">
        <v>136</v>
      </c>
      <c r="L21" s="193" t="n">
        <f aca="false">J21*0.002</f>
        <v>0.026</v>
      </c>
      <c r="M21" s="194" t="s">
        <v>393</v>
      </c>
      <c r="N21" s="53"/>
    </row>
    <row r="22" customFormat="false" ht="51.1" hidden="false" customHeight="false" outlineLevel="0" collapsed="false">
      <c r="A22" s="182" t="n">
        <v>19</v>
      </c>
      <c r="B22" s="183" t="s">
        <v>139</v>
      </c>
      <c r="C22" s="183" t="s">
        <v>135</v>
      </c>
      <c r="D22" s="188" t="n">
        <f aca="false">'График ревизий'!H5</f>
        <v>44601</v>
      </c>
      <c r="E22" s="189" t="n">
        <f aca="false">D22</f>
        <v>44601</v>
      </c>
      <c r="F22" s="182" t="s">
        <v>389</v>
      </c>
      <c r="G22" s="108" t="s">
        <v>390</v>
      </c>
      <c r="H22" s="156" t="s">
        <v>391</v>
      </c>
      <c r="I22" s="190" t="s">
        <v>392</v>
      </c>
      <c r="J22" s="191" t="n">
        <v>22</v>
      </c>
      <c r="K22" s="192" t="s">
        <v>136</v>
      </c>
      <c r="L22" s="193" t="n">
        <f aca="false">J22*0.002</f>
        <v>0.044</v>
      </c>
      <c r="M22" s="194" t="s">
        <v>393</v>
      </c>
      <c r="N22" s="53"/>
    </row>
    <row r="23" customFormat="false" ht="51.1" hidden="false" customHeight="false" outlineLevel="0" collapsed="false">
      <c r="A23" s="182" t="n">
        <v>20</v>
      </c>
      <c r="B23" s="183" t="s">
        <v>141</v>
      </c>
      <c r="C23" s="183" t="s">
        <v>135</v>
      </c>
      <c r="D23" s="188" t="n">
        <f aca="false">'График ревизий'!H6</f>
        <v>44601</v>
      </c>
      <c r="E23" s="189" t="n">
        <f aca="false">D23</f>
        <v>44601</v>
      </c>
      <c r="F23" s="182" t="s">
        <v>389</v>
      </c>
      <c r="G23" s="108" t="s">
        <v>390</v>
      </c>
      <c r="H23" s="156" t="s">
        <v>391</v>
      </c>
      <c r="I23" s="190" t="s">
        <v>392</v>
      </c>
      <c r="J23" s="191" t="n">
        <v>53</v>
      </c>
      <c r="K23" s="192" t="s">
        <v>136</v>
      </c>
      <c r="L23" s="193" t="n">
        <f aca="false">J23*0.002</f>
        <v>0.106</v>
      </c>
      <c r="M23" s="194" t="s">
        <v>393</v>
      </c>
      <c r="N23" s="53"/>
    </row>
    <row r="24" customFormat="false" ht="51.1" hidden="false" customHeight="false" outlineLevel="0" collapsed="false">
      <c r="A24" s="182" t="n">
        <v>21</v>
      </c>
      <c r="B24" s="183" t="s">
        <v>143</v>
      </c>
      <c r="C24" s="183" t="s">
        <v>135</v>
      </c>
      <c r="D24" s="188" t="n">
        <f aca="false">'График ревизий'!H7</f>
        <v>44601</v>
      </c>
      <c r="E24" s="189" t="n">
        <f aca="false">D24</f>
        <v>44601</v>
      </c>
      <c r="F24" s="182" t="s">
        <v>389</v>
      </c>
      <c r="G24" s="108" t="s">
        <v>390</v>
      </c>
      <c r="H24" s="156" t="s">
        <v>391</v>
      </c>
      <c r="I24" s="190" t="s">
        <v>392</v>
      </c>
      <c r="J24" s="191" t="n">
        <v>24</v>
      </c>
      <c r="K24" s="192" t="s">
        <v>136</v>
      </c>
      <c r="L24" s="193" t="n">
        <f aca="false">J24*0.002</f>
        <v>0.048</v>
      </c>
      <c r="M24" s="194" t="s">
        <v>393</v>
      </c>
      <c r="N24" s="53"/>
    </row>
    <row r="25" customFormat="false" ht="26.1" hidden="false" customHeight="false" outlineLevel="0" collapsed="false">
      <c r="A25" s="182" t="n">
        <v>22</v>
      </c>
      <c r="B25" s="183" t="s">
        <v>134</v>
      </c>
      <c r="C25" s="183" t="s">
        <v>135</v>
      </c>
      <c r="D25" s="188" t="n">
        <f aca="false">'График ревизий'!H8</f>
        <v>44601</v>
      </c>
      <c r="E25" s="189" t="n">
        <f aca="false">D25</f>
        <v>44601</v>
      </c>
      <c r="F25" s="182" t="s">
        <v>389</v>
      </c>
      <c r="G25" s="38" t="s">
        <v>11</v>
      </c>
      <c r="H25" s="156" t="s">
        <v>394</v>
      </c>
      <c r="I25" s="190" t="s">
        <v>395</v>
      </c>
      <c r="J25" s="191" t="n">
        <v>5</v>
      </c>
      <c r="K25" s="192" t="s">
        <v>145</v>
      </c>
      <c r="L25" s="193" t="s">
        <v>11</v>
      </c>
      <c r="M25" s="194" t="s">
        <v>393</v>
      </c>
      <c r="N25" s="53"/>
    </row>
    <row r="26" customFormat="false" ht="40.7" hidden="false" customHeight="true" outlineLevel="0" collapsed="false">
      <c r="A26" s="182" t="n">
        <v>23</v>
      </c>
      <c r="B26" s="183" t="s">
        <v>139</v>
      </c>
      <c r="C26" s="183" t="s">
        <v>135</v>
      </c>
      <c r="D26" s="188" t="n">
        <f aca="false">'График ревизий'!H9</f>
        <v>44601</v>
      </c>
      <c r="E26" s="189" t="n">
        <f aca="false">D26</f>
        <v>44601</v>
      </c>
      <c r="F26" s="182" t="s">
        <v>389</v>
      </c>
      <c r="G26" s="38" t="s">
        <v>11</v>
      </c>
      <c r="H26" s="156" t="s">
        <v>394</v>
      </c>
      <c r="I26" s="190" t="s">
        <v>395</v>
      </c>
      <c r="J26" s="191" t="n">
        <v>8</v>
      </c>
      <c r="K26" s="192" t="s">
        <v>145</v>
      </c>
      <c r="L26" s="193" t="s">
        <v>11</v>
      </c>
      <c r="M26" s="194" t="s">
        <v>393</v>
      </c>
      <c r="N26" s="53"/>
    </row>
    <row r="27" customFormat="false" ht="26.1" hidden="false" customHeight="false" outlineLevel="0" collapsed="false">
      <c r="A27" s="182" t="n">
        <v>24</v>
      </c>
      <c r="B27" s="183" t="s">
        <v>141</v>
      </c>
      <c r="C27" s="183" t="s">
        <v>135</v>
      </c>
      <c r="D27" s="188" t="n">
        <f aca="false">'График ревизий'!H10</f>
        <v>44601</v>
      </c>
      <c r="E27" s="189" t="n">
        <f aca="false">D27</f>
        <v>44601</v>
      </c>
      <c r="F27" s="182" t="s">
        <v>389</v>
      </c>
      <c r="G27" s="38" t="s">
        <v>11</v>
      </c>
      <c r="H27" s="156" t="s">
        <v>394</v>
      </c>
      <c r="I27" s="190" t="s">
        <v>395</v>
      </c>
      <c r="J27" s="191" t="n">
        <v>11</v>
      </c>
      <c r="K27" s="192" t="s">
        <v>145</v>
      </c>
      <c r="L27" s="193" t="s">
        <v>11</v>
      </c>
      <c r="M27" s="194" t="s">
        <v>393</v>
      </c>
      <c r="N27" s="53"/>
    </row>
    <row r="28" customFormat="false" ht="48.85" hidden="false" customHeight="true" outlineLevel="0" collapsed="false">
      <c r="A28" s="182" t="n">
        <v>25</v>
      </c>
      <c r="B28" s="183" t="s">
        <v>143</v>
      </c>
      <c r="C28" s="183" t="s">
        <v>135</v>
      </c>
      <c r="D28" s="188" t="n">
        <f aca="false">'График ревизий'!H11</f>
        <v>44601</v>
      </c>
      <c r="E28" s="189" t="n">
        <f aca="false">D28</f>
        <v>44601</v>
      </c>
      <c r="F28" s="182" t="s">
        <v>389</v>
      </c>
      <c r="G28" s="38" t="s">
        <v>11</v>
      </c>
      <c r="H28" s="156" t="s">
        <v>394</v>
      </c>
      <c r="I28" s="190" t="s">
        <v>395</v>
      </c>
      <c r="J28" s="191" t="n">
        <v>23</v>
      </c>
      <c r="K28" s="192" t="s">
        <v>145</v>
      </c>
      <c r="L28" s="193" t="s">
        <v>11</v>
      </c>
      <c r="M28" s="194" t="s">
        <v>393</v>
      </c>
      <c r="N28" s="53"/>
    </row>
    <row r="29" customFormat="false" ht="26.1" hidden="false" customHeight="false" outlineLevel="0" collapsed="false">
      <c r="A29" s="182" t="n">
        <v>26</v>
      </c>
      <c r="B29" s="183" t="s">
        <v>151</v>
      </c>
      <c r="C29" s="183" t="s">
        <v>135</v>
      </c>
      <c r="D29" s="188" t="n">
        <f aca="false">'График ревизий'!H12</f>
        <v>44601</v>
      </c>
      <c r="E29" s="189" t="n">
        <f aca="false">D29</f>
        <v>44601</v>
      </c>
      <c r="F29" s="182" t="s">
        <v>389</v>
      </c>
      <c r="G29" s="38" t="s">
        <v>11</v>
      </c>
      <c r="H29" s="156" t="s">
        <v>394</v>
      </c>
      <c r="I29" s="190" t="s">
        <v>395</v>
      </c>
      <c r="J29" s="191" t="n">
        <v>1</v>
      </c>
      <c r="K29" s="192" t="s">
        <v>145</v>
      </c>
      <c r="L29" s="193" t="s">
        <v>11</v>
      </c>
      <c r="M29" s="194" t="s">
        <v>393</v>
      </c>
      <c r="N29" s="53"/>
    </row>
    <row r="30" customFormat="false" ht="41.1" hidden="false" customHeight="false" outlineLevel="0" collapsed="false">
      <c r="A30" s="182" t="n">
        <v>27</v>
      </c>
      <c r="B30" s="183" t="s">
        <v>141</v>
      </c>
      <c r="C30" s="183" t="s">
        <v>135</v>
      </c>
      <c r="D30" s="188" t="n">
        <f aca="false">'График ревизий'!H13</f>
        <v>44601</v>
      </c>
      <c r="E30" s="189" t="n">
        <f aca="false">D30</f>
        <v>44601</v>
      </c>
      <c r="F30" s="182" t="s">
        <v>389</v>
      </c>
      <c r="G30" s="108" t="s">
        <v>390</v>
      </c>
      <c r="H30" s="156" t="s">
        <v>391</v>
      </c>
      <c r="I30" s="190" t="s">
        <v>396</v>
      </c>
      <c r="J30" s="191" t="n">
        <v>2</v>
      </c>
      <c r="K30" s="192" t="s">
        <v>107</v>
      </c>
      <c r="L30" s="195" t="n">
        <f aca="false">J30*0.002</f>
        <v>0.004</v>
      </c>
      <c r="M30" s="194" t="s">
        <v>393</v>
      </c>
      <c r="N30" s="53"/>
    </row>
    <row r="31" customFormat="false" ht="41.1" hidden="false" customHeight="false" outlineLevel="0" collapsed="false">
      <c r="A31" s="182" t="n">
        <v>28</v>
      </c>
      <c r="B31" s="183" t="s">
        <v>152</v>
      </c>
      <c r="C31" s="183" t="s">
        <v>135</v>
      </c>
      <c r="D31" s="188" t="n">
        <f aca="false">'График ревизий'!H14</f>
        <v>44601</v>
      </c>
      <c r="E31" s="189" t="n">
        <f aca="false">D31</f>
        <v>44601</v>
      </c>
      <c r="F31" s="182" t="s">
        <v>389</v>
      </c>
      <c r="G31" s="108" t="s">
        <v>390</v>
      </c>
      <c r="H31" s="156" t="s">
        <v>391</v>
      </c>
      <c r="I31" s="190" t="s">
        <v>396</v>
      </c>
      <c r="J31" s="191" t="n">
        <v>2</v>
      </c>
      <c r="K31" s="192" t="s">
        <v>107</v>
      </c>
      <c r="L31" s="195" t="n">
        <f aca="false">J31*0.002</f>
        <v>0.004</v>
      </c>
      <c r="M31" s="194" t="s">
        <v>393</v>
      </c>
      <c r="N31" s="53"/>
    </row>
    <row r="32" customFormat="false" ht="41.1" hidden="false" customHeight="false" outlineLevel="0" collapsed="false">
      <c r="A32" s="182" t="n">
        <v>29</v>
      </c>
      <c r="B32" s="183" t="s">
        <v>143</v>
      </c>
      <c r="C32" s="183" t="s">
        <v>135</v>
      </c>
      <c r="D32" s="188" t="n">
        <f aca="false">'График ревизий'!H15</f>
        <v>44601</v>
      </c>
      <c r="E32" s="189" t="n">
        <f aca="false">D32</f>
        <v>44601</v>
      </c>
      <c r="F32" s="182" t="s">
        <v>389</v>
      </c>
      <c r="G32" s="108" t="s">
        <v>390</v>
      </c>
      <c r="H32" s="156" t="s">
        <v>391</v>
      </c>
      <c r="I32" s="190" t="s">
        <v>396</v>
      </c>
      <c r="J32" s="191" t="n">
        <v>9</v>
      </c>
      <c r="K32" s="192" t="s">
        <v>107</v>
      </c>
      <c r="L32" s="193" t="n">
        <f aca="false">J32*0.002</f>
        <v>0.018</v>
      </c>
      <c r="M32" s="194" t="s">
        <v>393</v>
      </c>
      <c r="N32" s="53"/>
    </row>
    <row r="33" customFormat="false" ht="41.1" hidden="false" customHeight="false" outlineLevel="0" collapsed="false">
      <c r="A33" s="182" t="n">
        <v>30</v>
      </c>
      <c r="B33" s="183" t="s">
        <v>154</v>
      </c>
      <c r="C33" s="183" t="s">
        <v>135</v>
      </c>
      <c r="D33" s="188" t="n">
        <f aca="false">'График ревизий'!H16</f>
        <v>44601</v>
      </c>
      <c r="E33" s="189" t="n">
        <f aca="false">D33</f>
        <v>44601</v>
      </c>
      <c r="F33" s="182" t="s">
        <v>389</v>
      </c>
      <c r="G33" s="108" t="s">
        <v>390</v>
      </c>
      <c r="H33" s="156" t="s">
        <v>391</v>
      </c>
      <c r="I33" s="190" t="s">
        <v>396</v>
      </c>
      <c r="J33" s="191" t="n">
        <v>2</v>
      </c>
      <c r="K33" s="192" t="s">
        <v>107</v>
      </c>
      <c r="L33" s="195" t="n">
        <f aca="false">J33*0.002</f>
        <v>0.004</v>
      </c>
      <c r="M33" s="196"/>
      <c r="N33" s="53"/>
    </row>
    <row r="34" customFormat="false" ht="51.1" hidden="false" customHeight="false" outlineLevel="0" collapsed="false">
      <c r="A34" s="182" t="n">
        <v>31</v>
      </c>
      <c r="B34" s="183" t="s">
        <v>155</v>
      </c>
      <c r="C34" s="183" t="s">
        <v>156</v>
      </c>
      <c r="D34" s="188" t="n">
        <f aca="false">'График ревизий'!H17</f>
        <v>44601</v>
      </c>
      <c r="E34" s="189" t="n">
        <f aca="false">D34</f>
        <v>44601</v>
      </c>
      <c r="F34" s="182" t="s">
        <v>389</v>
      </c>
      <c r="G34" s="36" t="s">
        <v>397</v>
      </c>
      <c r="H34" s="156" t="s">
        <v>391</v>
      </c>
      <c r="I34" s="190" t="s">
        <v>398</v>
      </c>
      <c r="J34" s="102" t="n">
        <v>52</v>
      </c>
      <c r="K34" s="192" t="s">
        <v>399</v>
      </c>
      <c r="L34" s="193" t="n">
        <f aca="false">J34*0.01</f>
        <v>0.52</v>
      </c>
      <c r="M34" s="194" t="s">
        <v>393</v>
      </c>
      <c r="N34" s="53"/>
    </row>
    <row r="35" customFormat="false" ht="51.1" hidden="false" customHeight="false" outlineLevel="0" collapsed="false">
      <c r="A35" s="182" t="n">
        <v>32</v>
      </c>
      <c r="B35" s="183" t="s">
        <v>162</v>
      </c>
      <c r="C35" s="183" t="s">
        <v>156</v>
      </c>
      <c r="D35" s="188" t="n">
        <f aca="false">'График ревизий'!H18</f>
        <v>44601</v>
      </c>
      <c r="E35" s="189" t="n">
        <f aca="false">D35</f>
        <v>44601</v>
      </c>
      <c r="F35" s="182" t="s">
        <v>389</v>
      </c>
      <c r="G35" s="36" t="s">
        <v>397</v>
      </c>
      <c r="H35" s="156" t="s">
        <v>391</v>
      </c>
      <c r="I35" s="190" t="s">
        <v>398</v>
      </c>
      <c r="J35" s="102" t="n">
        <v>10</v>
      </c>
      <c r="K35" s="192" t="s">
        <v>399</v>
      </c>
      <c r="L35" s="193" t="n">
        <f aca="false">J35*0.01</f>
        <v>0.1</v>
      </c>
      <c r="M35" s="194" t="s">
        <v>393</v>
      </c>
      <c r="N35" s="53"/>
    </row>
    <row r="36" customFormat="false" ht="52.2" hidden="false" customHeight="true" outlineLevel="0" collapsed="false">
      <c r="A36" s="182" t="n">
        <v>33</v>
      </c>
      <c r="B36" s="183" t="s">
        <v>167</v>
      </c>
      <c r="C36" s="183" t="s">
        <v>156</v>
      </c>
      <c r="D36" s="188" t="n">
        <f aca="false">'График ревизий'!H19</f>
        <v>44601</v>
      </c>
      <c r="E36" s="189" t="n">
        <f aca="false">D36</f>
        <v>44601</v>
      </c>
      <c r="F36" s="182" t="s">
        <v>389</v>
      </c>
      <c r="G36" s="108" t="s">
        <v>390</v>
      </c>
      <c r="H36" s="156" t="s">
        <v>391</v>
      </c>
      <c r="I36" s="190" t="s">
        <v>398</v>
      </c>
      <c r="J36" s="102" t="n">
        <v>30</v>
      </c>
      <c r="K36" s="192" t="s">
        <v>399</v>
      </c>
      <c r="L36" s="193" t="n">
        <f aca="false">J36*0.002</f>
        <v>0.06</v>
      </c>
      <c r="M36" s="194" t="s">
        <v>393</v>
      </c>
      <c r="N36" s="53"/>
    </row>
    <row r="37" customFormat="false" ht="48.85" hidden="false" customHeight="true" outlineLevel="0" collapsed="false">
      <c r="A37" s="182" t="n">
        <v>34</v>
      </c>
      <c r="B37" s="183" t="s">
        <v>172</v>
      </c>
      <c r="C37" s="183" t="s">
        <v>156</v>
      </c>
      <c r="D37" s="188" t="n">
        <f aca="false">'График ревизий'!H20</f>
        <v>44601</v>
      </c>
      <c r="E37" s="189" t="n">
        <f aca="false">D37</f>
        <v>44601</v>
      </c>
      <c r="F37" s="182" t="s">
        <v>389</v>
      </c>
      <c r="G37" s="108" t="s">
        <v>390</v>
      </c>
      <c r="H37" s="156" t="s">
        <v>391</v>
      </c>
      <c r="I37" s="190" t="s">
        <v>392</v>
      </c>
      <c r="J37" s="191" t="n">
        <v>9</v>
      </c>
      <c r="K37" s="192" t="s">
        <v>136</v>
      </c>
      <c r="L37" s="193" t="n">
        <f aca="false">J37*0.002</f>
        <v>0.018</v>
      </c>
      <c r="M37" s="194" t="s">
        <v>393</v>
      </c>
      <c r="N37" s="53"/>
    </row>
    <row r="38" s="198" customFormat="true" ht="51.1" hidden="false" customHeight="false" outlineLevel="0" collapsed="false">
      <c r="A38" s="182" t="n">
        <v>35</v>
      </c>
      <c r="B38" s="183" t="s">
        <v>134</v>
      </c>
      <c r="C38" s="183" t="s">
        <v>135</v>
      </c>
      <c r="D38" s="189" t="n">
        <v>44608</v>
      </c>
      <c r="E38" s="189" t="n">
        <f aca="false">D38</f>
        <v>44608</v>
      </c>
      <c r="F38" s="182" t="s">
        <v>389</v>
      </c>
      <c r="G38" s="108" t="s">
        <v>390</v>
      </c>
      <c r="H38" s="156" t="s">
        <v>391</v>
      </c>
      <c r="I38" s="190" t="s">
        <v>392</v>
      </c>
      <c r="J38" s="191" t="n">
        <v>13</v>
      </c>
      <c r="K38" s="192" t="s">
        <v>136</v>
      </c>
      <c r="L38" s="193" t="n">
        <f aca="false">J38*0.002</f>
        <v>0.026</v>
      </c>
      <c r="M38" s="194" t="s">
        <v>393</v>
      </c>
      <c r="N38" s="197"/>
    </row>
    <row r="39" s="198" customFormat="true" ht="51.1" hidden="false" customHeight="false" outlineLevel="0" collapsed="false">
      <c r="A39" s="182" t="n">
        <v>36</v>
      </c>
      <c r="B39" s="183" t="s">
        <v>139</v>
      </c>
      <c r="C39" s="183" t="s">
        <v>135</v>
      </c>
      <c r="D39" s="189" t="n">
        <v>44608</v>
      </c>
      <c r="E39" s="189" t="n">
        <f aca="false">D39</f>
        <v>44608</v>
      </c>
      <c r="F39" s="182" t="s">
        <v>389</v>
      </c>
      <c r="G39" s="108" t="s">
        <v>390</v>
      </c>
      <c r="H39" s="156" t="s">
        <v>391</v>
      </c>
      <c r="I39" s="190" t="s">
        <v>392</v>
      </c>
      <c r="J39" s="191" t="n">
        <v>22</v>
      </c>
      <c r="K39" s="192" t="s">
        <v>136</v>
      </c>
      <c r="L39" s="193" t="n">
        <f aca="false">J39*0.002</f>
        <v>0.044</v>
      </c>
      <c r="M39" s="194" t="s">
        <v>393</v>
      </c>
      <c r="N39" s="197"/>
    </row>
    <row r="40" s="198" customFormat="true" ht="51.1" hidden="false" customHeight="false" outlineLevel="0" collapsed="false">
      <c r="A40" s="182" t="n">
        <v>37</v>
      </c>
      <c r="B40" s="183" t="s">
        <v>141</v>
      </c>
      <c r="C40" s="183" t="s">
        <v>135</v>
      </c>
      <c r="D40" s="189" t="n">
        <v>44608</v>
      </c>
      <c r="E40" s="189" t="n">
        <f aca="false">D40</f>
        <v>44608</v>
      </c>
      <c r="F40" s="182" t="s">
        <v>389</v>
      </c>
      <c r="G40" s="108" t="s">
        <v>390</v>
      </c>
      <c r="H40" s="156" t="s">
        <v>391</v>
      </c>
      <c r="I40" s="190" t="s">
        <v>392</v>
      </c>
      <c r="J40" s="191" t="n">
        <v>53</v>
      </c>
      <c r="K40" s="192" t="s">
        <v>136</v>
      </c>
      <c r="L40" s="193" t="n">
        <f aca="false">J40*0.002</f>
        <v>0.106</v>
      </c>
      <c r="M40" s="194" t="s">
        <v>393</v>
      </c>
      <c r="N40" s="197"/>
    </row>
    <row r="41" s="198" customFormat="true" ht="51.1" hidden="false" customHeight="false" outlineLevel="0" collapsed="false">
      <c r="A41" s="182" t="n">
        <v>38</v>
      </c>
      <c r="B41" s="183" t="s">
        <v>143</v>
      </c>
      <c r="C41" s="183" t="s">
        <v>135</v>
      </c>
      <c r="D41" s="189" t="n">
        <v>44608</v>
      </c>
      <c r="E41" s="189" t="n">
        <f aca="false">D41</f>
        <v>44608</v>
      </c>
      <c r="F41" s="182" t="s">
        <v>389</v>
      </c>
      <c r="G41" s="108" t="s">
        <v>390</v>
      </c>
      <c r="H41" s="156" t="s">
        <v>391</v>
      </c>
      <c r="I41" s="190" t="s">
        <v>392</v>
      </c>
      <c r="J41" s="191" t="n">
        <v>24</v>
      </c>
      <c r="K41" s="192" t="s">
        <v>136</v>
      </c>
      <c r="L41" s="193" t="n">
        <f aca="false">J41*0.002</f>
        <v>0.048</v>
      </c>
      <c r="M41" s="194" t="s">
        <v>393</v>
      </c>
      <c r="N41" s="197"/>
    </row>
    <row r="42" s="198" customFormat="true" ht="26.1" hidden="false" customHeight="false" outlineLevel="0" collapsed="false">
      <c r="A42" s="182" t="n">
        <v>39</v>
      </c>
      <c r="B42" s="183" t="s">
        <v>134</v>
      </c>
      <c r="C42" s="183" t="s">
        <v>135</v>
      </c>
      <c r="D42" s="189" t="n">
        <v>44608</v>
      </c>
      <c r="E42" s="189" t="n">
        <f aca="false">D42</f>
        <v>44608</v>
      </c>
      <c r="F42" s="182" t="s">
        <v>389</v>
      </c>
      <c r="G42" s="38" t="s">
        <v>11</v>
      </c>
      <c r="H42" s="156" t="s">
        <v>394</v>
      </c>
      <c r="I42" s="190" t="s">
        <v>395</v>
      </c>
      <c r="J42" s="191" t="n">
        <v>5</v>
      </c>
      <c r="K42" s="192" t="s">
        <v>145</v>
      </c>
      <c r="L42" s="193" t="s">
        <v>11</v>
      </c>
      <c r="M42" s="194" t="s">
        <v>393</v>
      </c>
      <c r="N42" s="53"/>
    </row>
    <row r="43" s="198" customFormat="true" ht="26.1" hidden="false" customHeight="false" outlineLevel="0" collapsed="false">
      <c r="A43" s="182" t="n">
        <v>40</v>
      </c>
      <c r="B43" s="183" t="s">
        <v>139</v>
      </c>
      <c r="C43" s="183" t="s">
        <v>135</v>
      </c>
      <c r="D43" s="189" t="n">
        <v>44608</v>
      </c>
      <c r="E43" s="189" t="n">
        <f aca="false">D43</f>
        <v>44608</v>
      </c>
      <c r="F43" s="182" t="s">
        <v>389</v>
      </c>
      <c r="G43" s="38" t="s">
        <v>11</v>
      </c>
      <c r="H43" s="156" t="s">
        <v>394</v>
      </c>
      <c r="I43" s="190" t="s">
        <v>395</v>
      </c>
      <c r="J43" s="191" t="n">
        <v>8</v>
      </c>
      <c r="K43" s="192" t="s">
        <v>145</v>
      </c>
      <c r="L43" s="193" t="s">
        <v>11</v>
      </c>
      <c r="M43" s="194" t="s">
        <v>393</v>
      </c>
      <c r="N43" s="53"/>
    </row>
    <row r="44" customFormat="false" ht="26.1" hidden="false" customHeight="false" outlineLevel="0" collapsed="false">
      <c r="A44" s="182" t="n">
        <v>41</v>
      </c>
      <c r="B44" s="183" t="s">
        <v>141</v>
      </c>
      <c r="C44" s="183" t="s">
        <v>135</v>
      </c>
      <c r="D44" s="189" t="n">
        <v>44608</v>
      </c>
      <c r="E44" s="189" t="n">
        <f aca="false">D44</f>
        <v>44608</v>
      </c>
      <c r="F44" s="182" t="s">
        <v>389</v>
      </c>
      <c r="G44" s="38" t="s">
        <v>11</v>
      </c>
      <c r="H44" s="156" t="s">
        <v>394</v>
      </c>
      <c r="I44" s="190" t="s">
        <v>395</v>
      </c>
      <c r="J44" s="191" t="n">
        <v>11</v>
      </c>
      <c r="K44" s="192" t="s">
        <v>145</v>
      </c>
      <c r="L44" s="193" t="s">
        <v>11</v>
      </c>
      <c r="M44" s="194" t="s">
        <v>393</v>
      </c>
      <c r="N44" s="199"/>
    </row>
    <row r="45" customFormat="false" ht="26.1" hidden="false" customHeight="false" outlineLevel="0" collapsed="false">
      <c r="A45" s="182" t="n">
        <v>42</v>
      </c>
      <c r="B45" s="183" t="s">
        <v>143</v>
      </c>
      <c r="C45" s="183" t="s">
        <v>135</v>
      </c>
      <c r="D45" s="189" t="n">
        <v>44608</v>
      </c>
      <c r="E45" s="189" t="n">
        <f aca="false">D45</f>
        <v>44608</v>
      </c>
      <c r="F45" s="182" t="s">
        <v>389</v>
      </c>
      <c r="G45" s="38" t="s">
        <v>11</v>
      </c>
      <c r="H45" s="156" t="s">
        <v>394</v>
      </c>
      <c r="I45" s="190" t="s">
        <v>395</v>
      </c>
      <c r="J45" s="191" t="n">
        <v>23</v>
      </c>
      <c r="K45" s="192" t="s">
        <v>145</v>
      </c>
      <c r="L45" s="193" t="s">
        <v>11</v>
      </c>
      <c r="M45" s="194" t="s">
        <v>393</v>
      </c>
      <c r="N45" s="199"/>
    </row>
    <row r="46" customFormat="false" ht="26.1" hidden="false" customHeight="false" outlineLevel="0" collapsed="false">
      <c r="A46" s="182" t="n">
        <v>43</v>
      </c>
      <c r="B46" s="183" t="s">
        <v>151</v>
      </c>
      <c r="C46" s="183" t="s">
        <v>135</v>
      </c>
      <c r="D46" s="189" t="n">
        <v>44608</v>
      </c>
      <c r="E46" s="189" t="n">
        <f aca="false">D46</f>
        <v>44608</v>
      </c>
      <c r="F46" s="182" t="s">
        <v>389</v>
      </c>
      <c r="G46" s="38" t="s">
        <v>11</v>
      </c>
      <c r="H46" s="156" t="s">
        <v>394</v>
      </c>
      <c r="I46" s="190" t="s">
        <v>395</v>
      </c>
      <c r="J46" s="191" t="n">
        <v>1</v>
      </c>
      <c r="K46" s="192" t="s">
        <v>145</v>
      </c>
      <c r="L46" s="193" t="s">
        <v>11</v>
      </c>
      <c r="M46" s="194" t="s">
        <v>393</v>
      </c>
      <c r="N46" s="199"/>
    </row>
    <row r="47" customFormat="false" ht="41.1" hidden="false" customHeight="false" outlineLevel="0" collapsed="false">
      <c r="A47" s="182" t="n">
        <v>44</v>
      </c>
      <c r="B47" s="183" t="s">
        <v>141</v>
      </c>
      <c r="C47" s="183" t="s">
        <v>135</v>
      </c>
      <c r="D47" s="189" t="n">
        <v>44608</v>
      </c>
      <c r="E47" s="189" t="n">
        <f aca="false">D47</f>
        <v>44608</v>
      </c>
      <c r="F47" s="182" t="s">
        <v>389</v>
      </c>
      <c r="G47" s="108" t="s">
        <v>390</v>
      </c>
      <c r="H47" s="156" t="s">
        <v>391</v>
      </c>
      <c r="I47" s="190" t="s">
        <v>396</v>
      </c>
      <c r="J47" s="191" t="n">
        <v>2</v>
      </c>
      <c r="K47" s="192" t="s">
        <v>107</v>
      </c>
      <c r="L47" s="195" t="n">
        <f aca="false">J47*0.002</f>
        <v>0.004</v>
      </c>
      <c r="M47" s="194" t="s">
        <v>393</v>
      </c>
      <c r="N47" s="199"/>
    </row>
    <row r="48" customFormat="false" ht="41.1" hidden="false" customHeight="false" outlineLevel="0" collapsed="false">
      <c r="A48" s="182" t="n">
        <v>45</v>
      </c>
      <c r="B48" s="183" t="s">
        <v>152</v>
      </c>
      <c r="C48" s="183" t="s">
        <v>135</v>
      </c>
      <c r="D48" s="189" t="n">
        <v>44608</v>
      </c>
      <c r="E48" s="189" t="n">
        <f aca="false">D48</f>
        <v>44608</v>
      </c>
      <c r="F48" s="182" t="s">
        <v>389</v>
      </c>
      <c r="G48" s="108" t="s">
        <v>390</v>
      </c>
      <c r="H48" s="156" t="s">
        <v>391</v>
      </c>
      <c r="I48" s="190" t="s">
        <v>396</v>
      </c>
      <c r="J48" s="191" t="n">
        <v>2</v>
      </c>
      <c r="K48" s="192" t="s">
        <v>107</v>
      </c>
      <c r="L48" s="195" t="n">
        <f aca="false">J48*0.002</f>
        <v>0.004</v>
      </c>
      <c r="M48" s="194" t="s">
        <v>393</v>
      </c>
      <c r="N48" s="199"/>
    </row>
    <row r="49" customFormat="false" ht="41.1" hidden="false" customHeight="false" outlineLevel="0" collapsed="false">
      <c r="A49" s="182" t="n">
        <v>46</v>
      </c>
      <c r="B49" s="183" t="s">
        <v>143</v>
      </c>
      <c r="C49" s="183" t="s">
        <v>135</v>
      </c>
      <c r="D49" s="189" t="n">
        <v>44608</v>
      </c>
      <c r="E49" s="189" t="n">
        <f aca="false">D49</f>
        <v>44608</v>
      </c>
      <c r="F49" s="182" t="s">
        <v>11</v>
      </c>
      <c r="G49" s="108" t="s">
        <v>390</v>
      </c>
      <c r="H49" s="156" t="s">
        <v>391</v>
      </c>
      <c r="I49" s="190" t="s">
        <v>396</v>
      </c>
      <c r="J49" s="191" t="n">
        <v>9</v>
      </c>
      <c r="K49" s="192" t="s">
        <v>107</v>
      </c>
      <c r="L49" s="193" t="n">
        <f aca="false">J49*0.002</f>
        <v>0.018</v>
      </c>
      <c r="M49" s="194" t="s">
        <v>393</v>
      </c>
      <c r="N49" s="199"/>
    </row>
    <row r="50" customFormat="false" ht="41.1" hidden="false" customHeight="false" outlineLevel="0" collapsed="false">
      <c r="A50" s="182" t="n">
        <v>47</v>
      </c>
      <c r="B50" s="183" t="s">
        <v>154</v>
      </c>
      <c r="C50" s="183" t="s">
        <v>135</v>
      </c>
      <c r="D50" s="189" t="n">
        <v>44608</v>
      </c>
      <c r="E50" s="189" t="n">
        <f aca="false">D50</f>
        <v>44608</v>
      </c>
      <c r="F50" s="182" t="s">
        <v>389</v>
      </c>
      <c r="G50" s="108" t="s">
        <v>390</v>
      </c>
      <c r="H50" s="156" t="s">
        <v>391</v>
      </c>
      <c r="I50" s="190" t="s">
        <v>396</v>
      </c>
      <c r="J50" s="191" t="n">
        <v>2</v>
      </c>
      <c r="K50" s="192" t="s">
        <v>107</v>
      </c>
      <c r="L50" s="195" t="n">
        <f aca="false">J50*0.002</f>
        <v>0.004</v>
      </c>
      <c r="M50" s="194" t="s">
        <v>393</v>
      </c>
      <c r="N50" s="199"/>
    </row>
    <row r="51" customFormat="false" ht="51.1" hidden="false" customHeight="false" outlineLevel="0" collapsed="false">
      <c r="A51" s="182" t="n">
        <v>48</v>
      </c>
      <c r="B51" s="183" t="s">
        <v>155</v>
      </c>
      <c r="C51" s="183" t="s">
        <v>156</v>
      </c>
      <c r="D51" s="189" t="n">
        <v>44608</v>
      </c>
      <c r="E51" s="189" t="n">
        <f aca="false">D51</f>
        <v>44608</v>
      </c>
      <c r="F51" s="182" t="s">
        <v>389</v>
      </c>
      <c r="G51" s="36" t="s">
        <v>397</v>
      </c>
      <c r="H51" s="156" t="s">
        <v>391</v>
      </c>
      <c r="I51" s="190" t="s">
        <v>398</v>
      </c>
      <c r="J51" s="102" t="n">
        <v>52</v>
      </c>
      <c r="K51" s="192" t="s">
        <v>399</v>
      </c>
      <c r="L51" s="193" t="n">
        <f aca="false">J51*0.01</f>
        <v>0.52</v>
      </c>
      <c r="M51" s="194" t="s">
        <v>393</v>
      </c>
      <c r="N51" s="199"/>
    </row>
    <row r="52" customFormat="false" ht="51.1" hidden="false" customHeight="false" outlineLevel="0" collapsed="false">
      <c r="A52" s="182" t="n">
        <v>49</v>
      </c>
      <c r="B52" s="183" t="s">
        <v>162</v>
      </c>
      <c r="C52" s="183" t="s">
        <v>156</v>
      </c>
      <c r="D52" s="189" t="n">
        <v>44608</v>
      </c>
      <c r="E52" s="189" t="n">
        <f aca="false">D52</f>
        <v>44608</v>
      </c>
      <c r="F52" s="182" t="s">
        <v>389</v>
      </c>
      <c r="G52" s="36" t="s">
        <v>397</v>
      </c>
      <c r="H52" s="156" t="s">
        <v>391</v>
      </c>
      <c r="I52" s="190" t="s">
        <v>398</v>
      </c>
      <c r="J52" s="102" t="n">
        <v>10</v>
      </c>
      <c r="K52" s="192" t="s">
        <v>399</v>
      </c>
      <c r="L52" s="193" t="n">
        <f aca="false">J52*0.01</f>
        <v>0.1</v>
      </c>
      <c r="M52" s="194" t="s">
        <v>393</v>
      </c>
      <c r="N52" s="199"/>
    </row>
    <row r="53" customFormat="false" ht="51.1" hidden="false" customHeight="false" outlineLevel="0" collapsed="false">
      <c r="A53" s="182" t="n">
        <v>50</v>
      </c>
      <c r="B53" s="183" t="s">
        <v>167</v>
      </c>
      <c r="C53" s="183" t="s">
        <v>156</v>
      </c>
      <c r="D53" s="189" t="n">
        <v>44608</v>
      </c>
      <c r="E53" s="189" t="n">
        <f aca="false">D53</f>
        <v>44608</v>
      </c>
      <c r="F53" s="182" t="s">
        <v>389</v>
      </c>
      <c r="G53" s="36" t="s">
        <v>397</v>
      </c>
      <c r="H53" s="156" t="s">
        <v>391</v>
      </c>
      <c r="I53" s="190" t="s">
        <v>398</v>
      </c>
      <c r="J53" s="102" t="n">
        <v>30</v>
      </c>
      <c r="K53" s="192" t="s">
        <v>399</v>
      </c>
      <c r="L53" s="193" t="n">
        <f aca="false">J53*0.01</f>
        <v>0.3</v>
      </c>
      <c r="M53" s="194" t="s">
        <v>393</v>
      </c>
      <c r="N53" s="199"/>
    </row>
    <row r="54" customFormat="false" ht="34.4" hidden="false" customHeight="false" outlineLevel="0" collapsed="false">
      <c r="A54" s="182" t="n">
        <v>51</v>
      </c>
      <c r="B54" s="183" t="s">
        <v>172</v>
      </c>
      <c r="C54" s="183" t="s">
        <v>156</v>
      </c>
      <c r="D54" s="189" t="n">
        <v>44608</v>
      </c>
      <c r="E54" s="189" t="n">
        <f aca="false">D54</f>
        <v>44608</v>
      </c>
      <c r="F54" s="182" t="s">
        <v>389</v>
      </c>
      <c r="G54" s="36" t="s">
        <v>397</v>
      </c>
      <c r="H54" s="156" t="s">
        <v>391</v>
      </c>
      <c r="I54" s="190" t="s">
        <v>400</v>
      </c>
      <c r="J54" s="191" t="n">
        <v>9</v>
      </c>
      <c r="K54" s="192" t="s">
        <v>136</v>
      </c>
      <c r="L54" s="193" t="n">
        <f aca="false">J54*0.01</f>
        <v>0.09</v>
      </c>
      <c r="M54" s="194" t="s">
        <v>393</v>
      </c>
      <c r="N54" s="199"/>
    </row>
    <row r="55" customFormat="false" ht="51.1" hidden="false" customHeight="false" outlineLevel="0" collapsed="false">
      <c r="A55" s="182" t="n">
        <v>52</v>
      </c>
      <c r="B55" s="183" t="s">
        <v>134</v>
      </c>
      <c r="C55" s="183" t="s">
        <v>135</v>
      </c>
      <c r="D55" s="189" t="n">
        <v>44613</v>
      </c>
      <c r="E55" s="189" t="n">
        <f aca="false">D55</f>
        <v>44613</v>
      </c>
      <c r="F55" s="182" t="s">
        <v>389</v>
      </c>
      <c r="G55" s="108" t="s">
        <v>390</v>
      </c>
      <c r="H55" s="156" t="s">
        <v>391</v>
      </c>
      <c r="I55" s="190" t="s">
        <v>392</v>
      </c>
      <c r="J55" s="191" t="n">
        <v>13</v>
      </c>
      <c r="K55" s="192" t="s">
        <v>136</v>
      </c>
      <c r="L55" s="193" t="n">
        <f aca="false">J55*0.002</f>
        <v>0.026</v>
      </c>
      <c r="M55" s="194" t="s">
        <v>393</v>
      </c>
      <c r="N55" s="199"/>
    </row>
    <row r="56" customFormat="false" ht="51.1" hidden="false" customHeight="false" outlineLevel="0" collapsed="false">
      <c r="A56" s="182" t="n">
        <v>53</v>
      </c>
      <c r="B56" s="183" t="s">
        <v>139</v>
      </c>
      <c r="C56" s="183" t="s">
        <v>135</v>
      </c>
      <c r="D56" s="189" t="n">
        <v>44613</v>
      </c>
      <c r="E56" s="189" t="n">
        <f aca="false">D56</f>
        <v>44613</v>
      </c>
      <c r="F56" s="182" t="s">
        <v>389</v>
      </c>
      <c r="G56" s="108" t="s">
        <v>390</v>
      </c>
      <c r="H56" s="156" t="s">
        <v>391</v>
      </c>
      <c r="I56" s="190" t="s">
        <v>392</v>
      </c>
      <c r="J56" s="191" t="n">
        <v>22</v>
      </c>
      <c r="K56" s="192" t="s">
        <v>136</v>
      </c>
      <c r="L56" s="193" t="n">
        <f aca="false">J56*0.002</f>
        <v>0.044</v>
      </c>
      <c r="M56" s="194" t="s">
        <v>393</v>
      </c>
      <c r="N56" s="199"/>
    </row>
    <row r="57" customFormat="false" ht="51.1" hidden="false" customHeight="false" outlineLevel="0" collapsed="false">
      <c r="A57" s="182" t="n">
        <v>54</v>
      </c>
      <c r="B57" s="183" t="s">
        <v>141</v>
      </c>
      <c r="C57" s="183" t="s">
        <v>135</v>
      </c>
      <c r="D57" s="189" t="n">
        <v>44613</v>
      </c>
      <c r="E57" s="189" t="n">
        <f aca="false">D57</f>
        <v>44613</v>
      </c>
      <c r="F57" s="182" t="s">
        <v>389</v>
      </c>
      <c r="G57" s="108" t="s">
        <v>390</v>
      </c>
      <c r="H57" s="156" t="s">
        <v>391</v>
      </c>
      <c r="I57" s="190" t="s">
        <v>392</v>
      </c>
      <c r="J57" s="191" t="n">
        <v>53</v>
      </c>
      <c r="K57" s="192" t="s">
        <v>136</v>
      </c>
      <c r="L57" s="193" t="n">
        <f aca="false">J57*0.01</f>
        <v>0.53</v>
      </c>
      <c r="M57" s="194" t="s">
        <v>393</v>
      </c>
      <c r="N57" s="199"/>
    </row>
    <row r="58" customFormat="false" ht="51.1" hidden="false" customHeight="false" outlineLevel="0" collapsed="false">
      <c r="A58" s="182" t="n">
        <v>55</v>
      </c>
      <c r="B58" s="183" t="s">
        <v>143</v>
      </c>
      <c r="C58" s="183" t="s">
        <v>135</v>
      </c>
      <c r="D58" s="189" t="n">
        <v>44613</v>
      </c>
      <c r="E58" s="189" t="n">
        <f aca="false">D58</f>
        <v>44613</v>
      </c>
      <c r="F58" s="182" t="s">
        <v>389</v>
      </c>
      <c r="G58" s="108" t="s">
        <v>390</v>
      </c>
      <c r="H58" s="156" t="s">
        <v>391</v>
      </c>
      <c r="I58" s="190" t="s">
        <v>392</v>
      </c>
      <c r="J58" s="191" t="n">
        <v>24</v>
      </c>
      <c r="K58" s="192" t="s">
        <v>136</v>
      </c>
      <c r="L58" s="193" t="n">
        <f aca="false">J58*0.01</f>
        <v>0.24</v>
      </c>
      <c r="M58" s="194" t="s">
        <v>393</v>
      </c>
      <c r="N58" s="199"/>
    </row>
    <row r="59" customFormat="false" ht="26.1" hidden="false" customHeight="false" outlineLevel="0" collapsed="false">
      <c r="A59" s="182" t="n">
        <v>56</v>
      </c>
      <c r="B59" s="183" t="s">
        <v>134</v>
      </c>
      <c r="C59" s="183" t="s">
        <v>135</v>
      </c>
      <c r="D59" s="189" t="n">
        <v>44613</v>
      </c>
      <c r="E59" s="189" t="n">
        <f aca="false">D59</f>
        <v>44613</v>
      </c>
      <c r="F59" s="182" t="s">
        <v>389</v>
      </c>
      <c r="G59" s="38" t="s">
        <v>11</v>
      </c>
      <c r="H59" s="156" t="s">
        <v>394</v>
      </c>
      <c r="I59" s="190" t="s">
        <v>395</v>
      </c>
      <c r="J59" s="191" t="n">
        <v>5</v>
      </c>
      <c r="K59" s="192" t="s">
        <v>145</v>
      </c>
      <c r="L59" s="193" t="s">
        <v>11</v>
      </c>
      <c r="M59" s="194" t="s">
        <v>393</v>
      </c>
      <c r="N59" s="199"/>
    </row>
    <row r="60" customFormat="false" ht="26.1" hidden="false" customHeight="false" outlineLevel="0" collapsed="false">
      <c r="A60" s="182" t="n">
        <v>57</v>
      </c>
      <c r="B60" s="183" t="s">
        <v>139</v>
      </c>
      <c r="C60" s="183" t="s">
        <v>135</v>
      </c>
      <c r="D60" s="189" t="n">
        <v>44613</v>
      </c>
      <c r="E60" s="189" t="n">
        <f aca="false">D60</f>
        <v>44613</v>
      </c>
      <c r="F60" s="182" t="s">
        <v>389</v>
      </c>
      <c r="G60" s="38" t="s">
        <v>11</v>
      </c>
      <c r="H60" s="156" t="s">
        <v>394</v>
      </c>
      <c r="I60" s="190" t="s">
        <v>395</v>
      </c>
      <c r="J60" s="191" t="n">
        <v>8</v>
      </c>
      <c r="K60" s="192" t="s">
        <v>145</v>
      </c>
      <c r="L60" s="193" t="s">
        <v>11</v>
      </c>
      <c r="M60" s="194" t="s">
        <v>393</v>
      </c>
      <c r="N60" s="199"/>
    </row>
    <row r="61" customFormat="false" ht="26.1" hidden="false" customHeight="false" outlineLevel="0" collapsed="false">
      <c r="A61" s="182" t="n">
        <v>58</v>
      </c>
      <c r="B61" s="183" t="s">
        <v>141</v>
      </c>
      <c r="C61" s="183" t="s">
        <v>135</v>
      </c>
      <c r="D61" s="189" t="n">
        <v>44613</v>
      </c>
      <c r="E61" s="189" t="n">
        <f aca="false">D61</f>
        <v>44613</v>
      </c>
      <c r="F61" s="182" t="s">
        <v>389</v>
      </c>
      <c r="G61" s="38" t="s">
        <v>11</v>
      </c>
      <c r="H61" s="156" t="s">
        <v>394</v>
      </c>
      <c r="I61" s="190" t="s">
        <v>395</v>
      </c>
      <c r="J61" s="191" t="n">
        <v>11</v>
      </c>
      <c r="K61" s="192" t="s">
        <v>145</v>
      </c>
      <c r="L61" s="193" t="s">
        <v>11</v>
      </c>
      <c r="M61" s="194" t="s">
        <v>393</v>
      </c>
      <c r="N61" s="199"/>
    </row>
    <row r="62" customFormat="false" ht="26.1" hidden="false" customHeight="false" outlineLevel="0" collapsed="false">
      <c r="A62" s="182" t="n">
        <v>59</v>
      </c>
      <c r="B62" s="183" t="s">
        <v>143</v>
      </c>
      <c r="C62" s="183" t="s">
        <v>135</v>
      </c>
      <c r="D62" s="189" t="n">
        <v>44613</v>
      </c>
      <c r="E62" s="189" t="n">
        <f aca="false">D62</f>
        <v>44613</v>
      </c>
      <c r="F62" s="182" t="s">
        <v>389</v>
      </c>
      <c r="G62" s="38" t="s">
        <v>11</v>
      </c>
      <c r="H62" s="156" t="s">
        <v>394</v>
      </c>
      <c r="I62" s="190" t="s">
        <v>395</v>
      </c>
      <c r="J62" s="191" t="n">
        <v>23</v>
      </c>
      <c r="K62" s="192" t="s">
        <v>145</v>
      </c>
      <c r="L62" s="193" t="s">
        <v>11</v>
      </c>
      <c r="M62" s="194" t="s">
        <v>393</v>
      </c>
      <c r="N62" s="199"/>
    </row>
    <row r="63" customFormat="false" ht="26.1" hidden="false" customHeight="false" outlineLevel="0" collapsed="false">
      <c r="A63" s="182" t="n">
        <v>60</v>
      </c>
      <c r="B63" s="183" t="s">
        <v>151</v>
      </c>
      <c r="C63" s="183" t="s">
        <v>135</v>
      </c>
      <c r="D63" s="189" t="n">
        <v>44613</v>
      </c>
      <c r="E63" s="189" t="n">
        <f aca="false">D63</f>
        <v>44613</v>
      </c>
      <c r="F63" s="182" t="s">
        <v>389</v>
      </c>
      <c r="G63" s="38" t="s">
        <v>11</v>
      </c>
      <c r="H63" s="156" t="s">
        <v>394</v>
      </c>
      <c r="I63" s="190" t="s">
        <v>395</v>
      </c>
      <c r="J63" s="191" t="n">
        <v>1</v>
      </c>
      <c r="K63" s="192" t="s">
        <v>145</v>
      </c>
      <c r="L63" s="193" t="s">
        <v>11</v>
      </c>
      <c r="M63" s="194" t="s">
        <v>393</v>
      </c>
      <c r="N63" s="199"/>
    </row>
    <row r="64" customFormat="false" ht="41.1" hidden="false" customHeight="false" outlineLevel="0" collapsed="false">
      <c r="A64" s="182" t="n">
        <v>61</v>
      </c>
      <c r="B64" s="183" t="s">
        <v>141</v>
      </c>
      <c r="C64" s="183" t="s">
        <v>135</v>
      </c>
      <c r="D64" s="189" t="n">
        <v>44613</v>
      </c>
      <c r="E64" s="189" t="n">
        <f aca="false">D64</f>
        <v>44613</v>
      </c>
      <c r="F64" s="182" t="s">
        <v>389</v>
      </c>
      <c r="G64" s="108" t="s">
        <v>390</v>
      </c>
      <c r="H64" s="156" t="s">
        <v>391</v>
      </c>
      <c r="I64" s="190" t="s">
        <v>396</v>
      </c>
      <c r="J64" s="191" t="n">
        <v>2</v>
      </c>
      <c r="K64" s="192" t="s">
        <v>107</v>
      </c>
      <c r="L64" s="195" t="n">
        <f aca="false">J64*0.002</f>
        <v>0.004</v>
      </c>
      <c r="M64" s="194" t="s">
        <v>393</v>
      </c>
      <c r="N64" s="199"/>
    </row>
    <row r="65" customFormat="false" ht="41.1" hidden="false" customHeight="false" outlineLevel="0" collapsed="false">
      <c r="A65" s="182" t="n">
        <v>62</v>
      </c>
      <c r="B65" s="183" t="s">
        <v>152</v>
      </c>
      <c r="C65" s="183" t="s">
        <v>135</v>
      </c>
      <c r="D65" s="189" t="n">
        <v>44613</v>
      </c>
      <c r="E65" s="189" t="n">
        <f aca="false">D65</f>
        <v>44613</v>
      </c>
      <c r="F65" s="182" t="s">
        <v>389</v>
      </c>
      <c r="G65" s="108" t="s">
        <v>390</v>
      </c>
      <c r="H65" s="156" t="s">
        <v>391</v>
      </c>
      <c r="I65" s="190" t="s">
        <v>396</v>
      </c>
      <c r="J65" s="191" t="n">
        <v>2</v>
      </c>
      <c r="K65" s="192" t="s">
        <v>107</v>
      </c>
      <c r="L65" s="195" t="n">
        <f aca="false">J65*0.002</f>
        <v>0.004</v>
      </c>
      <c r="M65" s="194" t="s">
        <v>393</v>
      </c>
      <c r="N65" s="199"/>
    </row>
    <row r="66" customFormat="false" ht="41.1" hidden="false" customHeight="false" outlineLevel="0" collapsed="false">
      <c r="A66" s="182" t="n">
        <v>63</v>
      </c>
      <c r="B66" s="183" t="s">
        <v>143</v>
      </c>
      <c r="C66" s="183" t="s">
        <v>135</v>
      </c>
      <c r="D66" s="189" t="n">
        <v>44613</v>
      </c>
      <c r="E66" s="189" t="n">
        <f aca="false">D66</f>
        <v>44613</v>
      </c>
      <c r="F66" s="182" t="s">
        <v>389</v>
      </c>
      <c r="G66" s="108" t="s">
        <v>390</v>
      </c>
      <c r="H66" s="156" t="s">
        <v>391</v>
      </c>
      <c r="I66" s="190" t="s">
        <v>396</v>
      </c>
      <c r="J66" s="191" t="n">
        <v>9</v>
      </c>
      <c r="K66" s="192" t="s">
        <v>107</v>
      </c>
      <c r="L66" s="193" t="n">
        <f aca="false">J66*0.002</f>
        <v>0.018</v>
      </c>
      <c r="M66" s="194" t="s">
        <v>393</v>
      </c>
      <c r="N66" s="199"/>
    </row>
    <row r="67" customFormat="false" ht="41.1" hidden="false" customHeight="false" outlineLevel="0" collapsed="false">
      <c r="A67" s="182" t="n">
        <v>64</v>
      </c>
      <c r="B67" s="183" t="s">
        <v>154</v>
      </c>
      <c r="C67" s="183" t="s">
        <v>135</v>
      </c>
      <c r="D67" s="189" t="n">
        <v>44613</v>
      </c>
      <c r="E67" s="189" t="n">
        <f aca="false">D67</f>
        <v>44613</v>
      </c>
      <c r="F67" s="182" t="s">
        <v>389</v>
      </c>
      <c r="G67" s="108" t="s">
        <v>390</v>
      </c>
      <c r="H67" s="156" t="s">
        <v>391</v>
      </c>
      <c r="I67" s="190" t="s">
        <v>396</v>
      </c>
      <c r="J67" s="191" t="n">
        <v>2</v>
      </c>
      <c r="K67" s="192" t="s">
        <v>107</v>
      </c>
      <c r="L67" s="195" t="n">
        <f aca="false">J67*0.002</f>
        <v>0.004</v>
      </c>
      <c r="M67" s="194" t="s">
        <v>393</v>
      </c>
      <c r="N67" s="199"/>
    </row>
    <row r="68" customFormat="false" ht="51.1" hidden="false" customHeight="false" outlineLevel="0" collapsed="false">
      <c r="A68" s="182" t="n">
        <v>65</v>
      </c>
      <c r="B68" s="183" t="s">
        <v>155</v>
      </c>
      <c r="C68" s="183" t="s">
        <v>156</v>
      </c>
      <c r="D68" s="189" t="n">
        <v>44613</v>
      </c>
      <c r="E68" s="189" t="n">
        <f aca="false">D68</f>
        <v>44613</v>
      </c>
      <c r="F68" s="182" t="s">
        <v>389</v>
      </c>
      <c r="G68" s="36" t="s">
        <v>397</v>
      </c>
      <c r="H68" s="156" t="s">
        <v>391</v>
      </c>
      <c r="I68" s="190" t="s">
        <v>398</v>
      </c>
      <c r="J68" s="102" t="n">
        <v>52</v>
      </c>
      <c r="K68" s="192" t="s">
        <v>399</v>
      </c>
      <c r="L68" s="193" t="n">
        <f aca="false">J68*0.01</f>
        <v>0.52</v>
      </c>
      <c r="M68" s="194" t="s">
        <v>393</v>
      </c>
      <c r="N68" s="199"/>
    </row>
    <row r="69" customFormat="false" ht="51.1" hidden="false" customHeight="false" outlineLevel="0" collapsed="false">
      <c r="A69" s="182" t="n">
        <v>66</v>
      </c>
      <c r="B69" s="183" t="s">
        <v>162</v>
      </c>
      <c r="C69" s="183" t="s">
        <v>156</v>
      </c>
      <c r="D69" s="189" t="n">
        <v>44613</v>
      </c>
      <c r="E69" s="189" t="n">
        <f aca="false">D69</f>
        <v>44613</v>
      </c>
      <c r="F69" s="182" t="s">
        <v>389</v>
      </c>
      <c r="G69" s="36" t="s">
        <v>397</v>
      </c>
      <c r="H69" s="156" t="s">
        <v>391</v>
      </c>
      <c r="I69" s="190" t="s">
        <v>398</v>
      </c>
      <c r="J69" s="102" t="n">
        <v>10</v>
      </c>
      <c r="K69" s="192" t="s">
        <v>399</v>
      </c>
      <c r="L69" s="193" t="n">
        <f aca="false">J69*0.01</f>
        <v>0.1</v>
      </c>
      <c r="M69" s="194" t="s">
        <v>393</v>
      </c>
      <c r="N69" s="199"/>
    </row>
    <row r="70" customFormat="false" ht="51.1" hidden="false" customHeight="false" outlineLevel="0" collapsed="false">
      <c r="A70" s="182" t="n">
        <v>67</v>
      </c>
      <c r="B70" s="183" t="s">
        <v>167</v>
      </c>
      <c r="C70" s="183" t="s">
        <v>156</v>
      </c>
      <c r="D70" s="189" t="n">
        <v>44613</v>
      </c>
      <c r="E70" s="189" t="n">
        <f aca="false">D70</f>
        <v>44613</v>
      </c>
      <c r="F70" s="182" t="s">
        <v>389</v>
      </c>
      <c r="G70" s="36" t="s">
        <v>397</v>
      </c>
      <c r="H70" s="156" t="s">
        <v>391</v>
      </c>
      <c r="I70" s="190" t="s">
        <v>398</v>
      </c>
      <c r="J70" s="102" t="n">
        <v>30</v>
      </c>
      <c r="K70" s="192" t="s">
        <v>399</v>
      </c>
      <c r="L70" s="193" t="n">
        <f aca="false">J70*0.01</f>
        <v>0.3</v>
      </c>
      <c r="M70" s="194" t="s">
        <v>393</v>
      </c>
      <c r="N70" s="199"/>
    </row>
    <row r="71" customFormat="false" ht="34.4" hidden="false" customHeight="false" outlineLevel="0" collapsed="false">
      <c r="A71" s="182" t="n">
        <v>68</v>
      </c>
      <c r="B71" s="183" t="s">
        <v>172</v>
      </c>
      <c r="C71" s="183" t="s">
        <v>156</v>
      </c>
      <c r="D71" s="189" t="n">
        <v>44613</v>
      </c>
      <c r="E71" s="189" t="n">
        <f aca="false">D71</f>
        <v>44613</v>
      </c>
      <c r="F71" s="182" t="s">
        <v>389</v>
      </c>
      <c r="G71" s="36" t="s">
        <v>397</v>
      </c>
      <c r="H71" s="156" t="s">
        <v>391</v>
      </c>
      <c r="I71" s="190" t="s">
        <v>400</v>
      </c>
      <c r="J71" s="191" t="n">
        <v>9</v>
      </c>
      <c r="K71" s="192" t="s">
        <v>136</v>
      </c>
      <c r="L71" s="193" t="n">
        <f aca="false">J71*0.01</f>
        <v>0.09</v>
      </c>
      <c r="M71" s="194" t="s">
        <v>393</v>
      </c>
      <c r="N71" s="199"/>
    </row>
    <row r="72" customFormat="false" ht="13.8" hidden="false" customHeight="false" outlineLevel="0" collapsed="false">
      <c r="A72" s="200"/>
      <c r="B72" s="201"/>
      <c r="C72" s="202"/>
      <c r="D72" s="203"/>
      <c r="E72" s="203"/>
      <c r="F72" s="204"/>
      <c r="H72" s="0"/>
      <c r="I72" s="0"/>
      <c r="J72" s="0"/>
      <c r="K72" s="0"/>
      <c r="L72" s="205"/>
      <c r="M72" s="206"/>
      <c r="N72" s="51"/>
    </row>
    <row r="73" customFormat="false" ht="13.8" hidden="false" customHeight="false" outlineLevel="0" collapsed="false">
      <c r="A73" s="200"/>
      <c r="B73" s="201"/>
      <c r="C73" s="202"/>
      <c r="D73" s="203"/>
      <c r="E73" s="203"/>
      <c r="F73" s="204"/>
      <c r="G73" s="207"/>
      <c r="H73" s="208"/>
      <c r="I73" s="209"/>
      <c r="J73" s="210"/>
      <c r="K73" s="148"/>
      <c r="L73" s="205"/>
      <c r="M73" s="206"/>
      <c r="N73" s="51"/>
    </row>
    <row r="74" customFormat="false" ht="13.8" hidden="false" customHeight="false" outlineLevel="0" collapsed="false">
      <c r="A74" s="200"/>
      <c r="B74" s="201"/>
      <c r="C74" s="202"/>
      <c r="D74" s="203"/>
      <c r="E74" s="203"/>
      <c r="F74" s="204"/>
      <c r="G74" s="207"/>
      <c r="H74" s="208"/>
      <c r="I74" s="209"/>
      <c r="J74" s="210"/>
      <c r="K74" s="148"/>
      <c r="L74" s="205"/>
      <c r="M74" s="206"/>
      <c r="N74" s="51"/>
    </row>
    <row r="75" customFormat="false" ht="13.8" hidden="false" customHeight="false" outlineLevel="0" collapsed="false">
      <c r="A75" s="200"/>
      <c r="B75" s="201"/>
      <c r="C75" s="202"/>
      <c r="D75" s="203"/>
      <c r="E75" s="203"/>
      <c r="F75" s="204"/>
      <c r="G75" s="207"/>
      <c r="H75" s="208"/>
      <c r="I75" s="209"/>
      <c r="J75" s="210"/>
      <c r="K75" s="148"/>
      <c r="L75" s="205"/>
      <c r="M75" s="206"/>
      <c r="N75" s="51"/>
    </row>
    <row r="76" customFormat="false" ht="13.8" hidden="false" customHeight="false" outlineLevel="0" collapsed="false">
      <c r="A76" s="200"/>
      <c r="B76" s="201"/>
      <c r="C76" s="202"/>
      <c r="D76" s="203"/>
      <c r="E76" s="203"/>
      <c r="F76" s="204"/>
      <c r="G76" s="207"/>
      <c r="H76" s="208"/>
      <c r="I76" s="209"/>
      <c r="J76" s="210"/>
      <c r="K76" s="148"/>
      <c r="L76" s="205"/>
      <c r="M76" s="206"/>
      <c r="N76" s="51"/>
    </row>
    <row r="77" customFormat="false" ht="13.8" hidden="false" customHeight="false" outlineLevel="0" collapsed="false">
      <c r="A77" s="200"/>
      <c r="B77" s="201"/>
      <c r="C77" s="202"/>
      <c r="D77" s="203"/>
      <c r="E77" s="203"/>
      <c r="F77" s="204"/>
      <c r="G77" s="207"/>
      <c r="H77" s="208"/>
      <c r="I77" s="209"/>
      <c r="J77" s="210"/>
      <c r="K77" s="148"/>
      <c r="L77" s="205"/>
      <c r="M77" s="206"/>
      <c r="N77" s="51"/>
    </row>
    <row r="78" customFormat="false" ht="13.8" hidden="false" customHeight="false" outlineLevel="0" collapsed="false">
      <c r="A78" s="200"/>
      <c r="B78" s="201"/>
      <c r="C78" s="202"/>
      <c r="D78" s="203"/>
      <c r="E78" s="203"/>
      <c r="F78" s="204"/>
      <c r="G78" s="207"/>
      <c r="H78" s="208"/>
      <c r="I78" s="209"/>
      <c r="J78" s="210"/>
      <c r="K78" s="148"/>
      <c r="L78" s="205"/>
      <c r="M78" s="206"/>
      <c r="N78" s="51"/>
    </row>
    <row r="79" customFormat="false" ht="13.8" hidden="false" customHeight="false" outlineLevel="0" collapsed="false">
      <c r="A79" s="200"/>
      <c r="B79" s="201"/>
      <c r="C79" s="202"/>
      <c r="D79" s="203"/>
      <c r="E79" s="203"/>
      <c r="F79" s="204"/>
      <c r="G79" s="207"/>
      <c r="H79" s="208"/>
      <c r="I79" s="209"/>
      <c r="J79" s="210"/>
      <c r="K79" s="148"/>
      <c r="L79" s="205"/>
      <c r="M79" s="206"/>
      <c r="N79" s="51"/>
    </row>
    <row r="80" customFormat="false" ht="13.8" hidden="false" customHeight="false" outlineLevel="0" collapsed="false">
      <c r="A80" s="200"/>
      <c r="B80" s="201"/>
      <c r="C80" s="202"/>
      <c r="D80" s="203"/>
      <c r="E80" s="203"/>
      <c r="F80" s="204"/>
      <c r="G80" s="207"/>
      <c r="H80" s="208"/>
      <c r="I80" s="209"/>
      <c r="J80" s="210"/>
      <c r="K80" s="148"/>
      <c r="L80" s="205"/>
      <c r="M80" s="206"/>
      <c r="N80" s="51"/>
    </row>
    <row r="81" customFormat="false" ht="13.8" hidden="false" customHeight="false" outlineLevel="0" collapsed="false">
      <c r="A81" s="200"/>
      <c r="B81" s="201"/>
      <c r="C81" s="202"/>
      <c r="D81" s="203"/>
      <c r="E81" s="203"/>
      <c r="F81" s="204"/>
      <c r="G81" s="207"/>
      <c r="H81" s="208"/>
      <c r="I81" s="209"/>
      <c r="J81" s="210"/>
      <c r="K81" s="148"/>
      <c r="L81" s="205"/>
      <c r="M81" s="206"/>
      <c r="N81" s="51"/>
    </row>
    <row r="82" customFormat="false" ht="13.8" hidden="false" customHeight="false" outlineLevel="0" collapsed="false">
      <c r="A82" s="200"/>
      <c r="B82" s="201"/>
      <c r="C82" s="202"/>
      <c r="D82" s="203"/>
      <c r="E82" s="203"/>
      <c r="F82" s="204"/>
      <c r="G82" s="207"/>
      <c r="H82" s="208"/>
      <c r="I82" s="209"/>
      <c r="J82" s="210"/>
      <c r="K82" s="148"/>
      <c r="L82" s="205"/>
      <c r="M82" s="206"/>
      <c r="N82" s="51"/>
    </row>
    <row r="83" customFormat="false" ht="13.8" hidden="false" customHeight="false" outlineLevel="0" collapsed="false">
      <c r="A83" s="200"/>
      <c r="B83" s="201"/>
      <c r="C83" s="202"/>
      <c r="D83" s="203"/>
      <c r="E83" s="203"/>
      <c r="F83" s="204"/>
      <c r="G83" s="89"/>
      <c r="H83" s="208"/>
      <c r="I83" s="209"/>
      <c r="J83" s="210"/>
      <c r="K83" s="148"/>
      <c r="L83" s="205"/>
      <c r="M83" s="206"/>
      <c r="N83" s="51"/>
    </row>
    <row r="84" customFormat="false" ht="13.8" hidden="false" customHeight="false" outlineLevel="0" collapsed="false">
      <c r="A84" s="200"/>
      <c r="B84" s="201"/>
      <c r="C84" s="202"/>
      <c r="D84" s="203"/>
      <c r="E84" s="203"/>
      <c r="F84" s="204"/>
      <c r="G84" s="89"/>
      <c r="H84" s="208"/>
      <c r="I84" s="209"/>
      <c r="J84" s="210"/>
      <c r="K84" s="148"/>
      <c r="L84" s="205"/>
      <c r="M84" s="206"/>
      <c r="N84" s="51"/>
    </row>
    <row r="85" customFormat="false" ht="13.8" hidden="false" customHeight="false" outlineLevel="0" collapsed="false">
      <c r="A85" s="200"/>
      <c r="B85" s="201"/>
      <c r="C85" s="202"/>
      <c r="D85" s="203"/>
      <c r="E85" s="203"/>
      <c r="F85" s="204"/>
      <c r="G85" s="207"/>
      <c r="H85" s="208"/>
      <c r="I85" s="209"/>
      <c r="J85" s="210"/>
      <c r="K85" s="148"/>
      <c r="L85" s="205"/>
      <c r="M85" s="206"/>
      <c r="N85" s="51"/>
    </row>
    <row r="86" customFormat="false" ht="13.8" hidden="false" customHeight="false" outlineLevel="0" collapsed="false">
      <c r="A86" s="200"/>
      <c r="B86" s="201"/>
      <c r="C86" s="202"/>
      <c r="D86" s="203"/>
      <c r="E86" s="203"/>
      <c r="F86" s="204"/>
      <c r="G86" s="207"/>
      <c r="H86" s="208"/>
      <c r="I86" s="209"/>
      <c r="J86" s="210"/>
      <c r="K86" s="148"/>
      <c r="L86" s="205"/>
      <c r="M86" s="206"/>
      <c r="N86" s="51"/>
    </row>
    <row r="87" customFormat="false" ht="13.8" hidden="false" customHeight="false" outlineLevel="0" collapsed="false">
      <c r="A87" s="200"/>
      <c r="B87" s="201"/>
      <c r="C87" s="202"/>
      <c r="D87" s="203"/>
      <c r="E87" s="203"/>
      <c r="F87" s="204"/>
      <c r="G87" s="207"/>
      <c r="H87" s="208"/>
      <c r="I87" s="209"/>
      <c r="J87" s="210"/>
      <c r="K87" s="148"/>
      <c r="L87" s="205"/>
      <c r="M87" s="206"/>
      <c r="N87" s="51"/>
    </row>
    <row r="88" customFormat="false" ht="13.8" hidden="false" customHeight="false" outlineLevel="0" collapsed="false">
      <c r="A88" s="200"/>
      <c r="B88" s="201"/>
      <c r="C88" s="202"/>
      <c r="D88" s="203"/>
      <c r="E88" s="203"/>
      <c r="F88" s="204"/>
      <c r="G88" s="207"/>
      <c r="H88" s="208"/>
      <c r="I88" s="209"/>
      <c r="J88" s="210"/>
      <c r="K88" s="148"/>
      <c r="L88" s="205"/>
      <c r="M88" s="206"/>
      <c r="N88" s="51"/>
    </row>
    <row r="89" customFormat="false" ht="13.8" hidden="false" customHeight="false" outlineLevel="0" collapsed="false">
      <c r="A89" s="200"/>
      <c r="B89" s="201"/>
      <c r="C89" s="202"/>
      <c r="D89" s="203"/>
      <c r="E89" s="203"/>
      <c r="F89" s="204"/>
      <c r="G89" s="207"/>
      <c r="H89" s="208"/>
      <c r="I89" s="209"/>
      <c r="J89" s="210"/>
      <c r="K89" s="148"/>
      <c r="L89" s="205"/>
      <c r="M89" s="206"/>
      <c r="N89" s="51"/>
    </row>
    <row r="90" customFormat="false" ht="13.8" hidden="false" customHeight="false" outlineLevel="0" collapsed="false">
      <c r="A90" s="200"/>
      <c r="B90" s="201"/>
      <c r="C90" s="202"/>
      <c r="D90" s="203"/>
      <c r="E90" s="203"/>
      <c r="F90" s="204"/>
      <c r="G90" s="207"/>
      <c r="H90" s="208"/>
      <c r="I90" s="209"/>
      <c r="J90" s="210"/>
      <c r="K90" s="148"/>
      <c r="L90" s="205"/>
      <c r="M90" s="206"/>
      <c r="N90" s="51"/>
    </row>
    <row r="91" customFormat="false" ht="13.8" hidden="false" customHeight="false" outlineLevel="0" collapsed="false">
      <c r="A91" s="200"/>
      <c r="B91" s="201"/>
      <c r="C91" s="202"/>
      <c r="D91" s="203"/>
      <c r="E91" s="203"/>
      <c r="F91" s="204"/>
      <c r="G91" s="207"/>
      <c r="H91" s="208"/>
      <c r="I91" s="209"/>
      <c r="J91" s="210"/>
      <c r="K91" s="148"/>
      <c r="L91" s="205"/>
      <c r="M91" s="206"/>
      <c r="N91" s="51"/>
    </row>
    <row r="92" customFormat="false" ht="13.8" hidden="false" customHeight="false" outlineLevel="0" collapsed="false">
      <c r="A92" s="200"/>
      <c r="B92" s="201"/>
      <c r="C92" s="202"/>
      <c r="D92" s="203"/>
      <c r="E92" s="203"/>
      <c r="F92" s="204"/>
      <c r="G92" s="207"/>
      <c r="H92" s="208"/>
      <c r="I92" s="209"/>
      <c r="J92" s="210"/>
      <c r="K92" s="148"/>
      <c r="L92" s="205"/>
      <c r="M92" s="206"/>
      <c r="N92" s="51"/>
    </row>
    <row r="93" customFormat="false" ht="13.8" hidden="false" customHeight="false" outlineLevel="0" collapsed="false">
      <c r="A93" s="200"/>
      <c r="B93" s="201"/>
      <c r="C93" s="202"/>
      <c r="D93" s="203"/>
      <c r="E93" s="203"/>
      <c r="F93" s="204"/>
      <c r="G93" s="207"/>
      <c r="H93" s="208"/>
      <c r="I93" s="209"/>
      <c r="J93" s="210"/>
      <c r="K93" s="148"/>
      <c r="L93" s="205"/>
      <c r="M93" s="206"/>
      <c r="N93" s="51"/>
    </row>
    <row r="94" customFormat="false" ht="13.8" hidden="false" customHeight="false" outlineLevel="0" collapsed="false">
      <c r="A94" s="200"/>
      <c r="B94" s="201"/>
      <c r="C94" s="202"/>
      <c r="D94" s="203"/>
      <c r="E94" s="203"/>
      <c r="F94" s="204"/>
      <c r="G94" s="207"/>
      <c r="H94" s="208"/>
      <c r="I94" s="209"/>
      <c r="J94" s="210"/>
      <c r="K94" s="148"/>
      <c r="L94" s="205"/>
      <c r="M94" s="206"/>
      <c r="N94" s="51"/>
    </row>
    <row r="95" customFormat="false" ht="13.8" hidden="false" customHeight="false" outlineLevel="0" collapsed="false">
      <c r="A95" s="200"/>
      <c r="B95" s="201"/>
      <c r="C95" s="202"/>
      <c r="D95" s="203"/>
      <c r="E95" s="203"/>
      <c r="F95" s="204"/>
      <c r="G95" s="207"/>
      <c r="H95" s="208"/>
      <c r="I95" s="209"/>
      <c r="J95" s="210"/>
      <c r="K95" s="148"/>
      <c r="L95" s="205"/>
      <c r="M95" s="206"/>
      <c r="N95" s="51"/>
    </row>
    <row r="96" customFormat="false" ht="13.8" hidden="false" customHeight="false" outlineLevel="0" collapsed="false">
      <c r="A96" s="200"/>
      <c r="B96" s="201"/>
      <c r="C96" s="202"/>
      <c r="D96" s="203"/>
      <c r="E96" s="203"/>
      <c r="F96" s="204"/>
      <c r="G96" s="207"/>
      <c r="H96" s="208"/>
      <c r="I96" s="209"/>
      <c r="J96" s="210"/>
      <c r="K96" s="148"/>
      <c r="L96" s="205"/>
      <c r="M96" s="206"/>
      <c r="N96" s="51"/>
    </row>
    <row r="97" customFormat="false" ht="13.8" hidden="false" customHeight="false" outlineLevel="0" collapsed="false">
      <c r="A97" s="200"/>
      <c r="B97" s="201"/>
      <c r="C97" s="202"/>
      <c r="D97" s="203"/>
      <c r="E97" s="203"/>
      <c r="F97" s="204"/>
      <c r="G97" s="89"/>
      <c r="H97" s="208"/>
      <c r="I97" s="209"/>
      <c r="J97" s="210"/>
      <c r="K97" s="148"/>
      <c r="L97" s="205"/>
      <c r="M97" s="206"/>
      <c r="N97" s="51"/>
    </row>
    <row r="98" customFormat="false" ht="13.8" hidden="false" customHeight="false" outlineLevel="0" collapsed="false">
      <c r="A98" s="200"/>
      <c r="B98" s="201"/>
      <c r="C98" s="202"/>
      <c r="D98" s="203"/>
      <c r="E98" s="203"/>
      <c r="F98" s="204"/>
      <c r="G98" s="89"/>
      <c r="H98" s="208"/>
      <c r="I98" s="209"/>
      <c r="J98" s="210"/>
      <c r="K98" s="148"/>
      <c r="L98" s="205"/>
      <c r="M98" s="206"/>
      <c r="N98" s="51"/>
    </row>
    <row r="99" customFormat="false" ht="13.8" hidden="false" customHeight="false" outlineLevel="0" collapsed="false">
      <c r="A99" s="200"/>
      <c r="B99" s="201"/>
      <c r="C99" s="202"/>
      <c r="D99" s="203"/>
      <c r="E99" s="203"/>
      <c r="F99" s="204"/>
      <c r="G99" s="89"/>
      <c r="H99" s="208"/>
      <c r="I99" s="209"/>
      <c r="J99" s="210"/>
      <c r="K99" s="148"/>
      <c r="L99" s="205"/>
      <c r="M99" s="206"/>
      <c r="N99" s="51"/>
    </row>
    <row r="100" customFormat="false" ht="13.8" hidden="false" customHeight="false" outlineLevel="0" collapsed="false">
      <c r="A100" s="200"/>
      <c r="B100" s="201"/>
      <c r="C100" s="202"/>
      <c r="D100" s="203"/>
      <c r="E100" s="203"/>
      <c r="F100" s="204"/>
      <c r="G100" s="89"/>
      <c r="H100" s="208"/>
      <c r="I100" s="209"/>
      <c r="J100" s="210"/>
      <c r="K100" s="148"/>
      <c r="L100" s="205"/>
      <c r="M100" s="206"/>
      <c r="N100" s="51"/>
    </row>
    <row r="101" customFormat="false" ht="13.8" hidden="false" customHeight="false" outlineLevel="0" collapsed="false">
      <c r="A101" s="200"/>
      <c r="B101" s="201"/>
      <c r="C101" s="202"/>
      <c r="D101" s="203"/>
      <c r="E101" s="203"/>
      <c r="F101" s="204"/>
      <c r="G101" s="89"/>
      <c r="H101" s="208"/>
      <c r="I101" s="209"/>
      <c r="J101" s="210"/>
      <c r="K101" s="148"/>
      <c r="L101" s="205"/>
      <c r="M101" s="206"/>
      <c r="N101" s="51"/>
    </row>
    <row r="102" customFormat="false" ht="13.8" hidden="false" customHeight="false" outlineLevel="0" collapsed="false">
      <c r="A102" s="200"/>
      <c r="B102" s="201"/>
      <c r="C102" s="202"/>
      <c r="D102" s="203"/>
      <c r="E102" s="203"/>
      <c r="F102" s="204"/>
      <c r="G102" s="89"/>
      <c r="H102" s="208"/>
      <c r="I102" s="209"/>
      <c r="J102" s="210"/>
      <c r="K102" s="148"/>
      <c r="L102" s="205"/>
      <c r="M102" s="206"/>
      <c r="N102" s="51"/>
    </row>
    <row r="103" customFormat="false" ht="13.8" hidden="false" customHeight="false" outlineLevel="0" collapsed="false">
      <c r="A103" s="200"/>
      <c r="B103" s="201"/>
      <c r="C103" s="202"/>
      <c r="D103" s="203"/>
      <c r="E103" s="203"/>
      <c r="F103" s="1"/>
      <c r="G103" s="89"/>
      <c r="H103" s="208"/>
      <c r="I103" s="209"/>
      <c r="J103" s="210"/>
      <c r="K103" s="148"/>
      <c r="L103" s="205"/>
      <c r="M103" s="206"/>
      <c r="N103" s="51"/>
    </row>
    <row r="104" customFormat="false" ht="13.8" hidden="false" customHeight="false" outlineLevel="0" collapsed="false">
      <c r="A104" s="200"/>
      <c r="B104" s="201"/>
      <c r="C104" s="202"/>
      <c r="D104" s="203"/>
      <c r="E104" s="203"/>
      <c r="F104" s="1"/>
      <c r="G104" s="89"/>
      <c r="H104" s="208"/>
      <c r="I104" s="209"/>
      <c r="J104" s="210"/>
      <c r="K104" s="148"/>
      <c r="L104" s="205"/>
      <c r="M104" s="206"/>
      <c r="N104" s="51"/>
    </row>
    <row r="105" customFormat="false" ht="13.8" hidden="false" customHeight="false" outlineLevel="0" collapsed="false">
      <c r="A105" s="200"/>
      <c r="B105" s="201"/>
      <c r="C105" s="202"/>
      <c r="D105" s="203"/>
      <c r="E105" s="203"/>
      <c r="F105" s="1"/>
      <c r="G105" s="89"/>
      <c r="H105" s="208"/>
      <c r="I105" s="209"/>
      <c r="J105" s="210"/>
      <c r="K105" s="148"/>
      <c r="L105" s="205"/>
      <c r="M105" s="206"/>
      <c r="N105" s="51"/>
    </row>
    <row r="106" customFormat="false" ht="13.8" hidden="false" customHeight="false" outlineLevel="0" collapsed="false">
      <c r="A106" s="200"/>
      <c r="B106" s="201"/>
      <c r="C106" s="202"/>
      <c r="D106" s="203"/>
      <c r="E106" s="203"/>
      <c r="F106" s="1"/>
      <c r="G106" s="89"/>
      <c r="H106" s="208"/>
      <c r="I106" s="209"/>
      <c r="J106" s="210"/>
      <c r="K106" s="148"/>
      <c r="L106" s="205"/>
      <c r="M106" s="206"/>
      <c r="N106" s="51"/>
    </row>
    <row r="107" customFormat="false" ht="13.8" hidden="false" customHeight="false" outlineLevel="0" collapsed="false">
      <c r="A107" s="200"/>
      <c r="B107" s="201"/>
      <c r="C107" s="202"/>
      <c r="D107" s="203"/>
      <c r="E107" s="203"/>
      <c r="F107" s="1"/>
      <c r="G107" s="89"/>
      <c r="H107" s="208"/>
      <c r="I107" s="209"/>
      <c r="J107" s="210"/>
      <c r="K107" s="148"/>
      <c r="L107" s="205"/>
      <c r="M107" s="206"/>
      <c r="N107" s="51"/>
    </row>
    <row r="108" customFormat="false" ht="13.8" hidden="false" customHeight="false" outlineLevel="0" collapsed="false">
      <c r="A108" s="200"/>
      <c r="B108" s="201"/>
      <c r="C108" s="202"/>
      <c r="D108" s="203"/>
      <c r="E108" s="203"/>
      <c r="F108" s="1"/>
      <c r="G108" s="207"/>
      <c r="H108" s="208"/>
      <c r="I108" s="209"/>
      <c r="J108" s="210"/>
      <c r="K108" s="148"/>
      <c r="L108" s="205"/>
      <c r="M108" s="206"/>
      <c r="N108" s="51"/>
    </row>
    <row r="109" customFormat="false" ht="13.8" hidden="false" customHeight="false" outlineLevel="0" collapsed="false">
      <c r="A109" s="200"/>
      <c r="B109" s="201"/>
      <c r="C109" s="202"/>
      <c r="D109" s="203"/>
      <c r="E109" s="203"/>
      <c r="F109" s="1"/>
      <c r="G109" s="89"/>
      <c r="H109" s="208"/>
      <c r="I109" s="209"/>
      <c r="J109" s="210"/>
      <c r="K109" s="148"/>
      <c r="L109" s="205"/>
      <c r="M109" s="206"/>
      <c r="N109" s="51"/>
    </row>
    <row r="120" customFormat="false" ht="13.8" hidden="false" customHeight="false" outlineLevel="0" collapsed="false">
      <c r="B120" s="176" t="n">
        <f aca="false">'Контрольный лист'!F24</f>
        <v>15</v>
      </c>
    </row>
  </sheetData>
  <mergeCells count="11">
    <mergeCell ref="A1:A3"/>
    <mergeCell ref="B1:C3"/>
    <mergeCell ref="D1:F1"/>
    <mergeCell ref="G1:G3"/>
    <mergeCell ref="H1:I3"/>
    <mergeCell ref="J1:K3"/>
    <mergeCell ref="L1:L3"/>
    <mergeCell ref="M1:M3"/>
    <mergeCell ref="N1:N3"/>
    <mergeCell ref="D2:E2"/>
    <mergeCell ref="F2:F3"/>
  </mergeCells>
  <printOptions headings="false" gridLines="false" gridLinesSet="true" horizontalCentered="false" verticalCentered="false"/>
  <pageMargins left="0.434722222222222" right="0.288888888888889" top="0.7875" bottom="0.434027777777778" header="0.511805555555555" footer="0.267361111111111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&amp;R&amp;"Times New Roman,Обычный"&amp;12СТР________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1" activeCellId="2" sqref="L47:L48 L50 E11"/>
    </sheetView>
  </sheetViews>
  <sheetFormatPr defaultColWidth="10.25" defaultRowHeight="14.25" zeroHeight="false" outlineLevelRow="0" outlineLevelCol="0"/>
  <cols>
    <col collapsed="false" customWidth="true" hidden="false" outlineLevel="0" max="1" min="1" style="8" width="24.25"/>
    <col collapsed="false" customWidth="true" hidden="false" outlineLevel="0" max="2" min="2" style="8" width="13.75"/>
    <col collapsed="false" customWidth="true" hidden="false" outlineLevel="0" max="3" min="3" style="8" width="16.75"/>
    <col collapsed="false" customWidth="true" hidden="false" outlineLevel="0" max="4" min="4" style="8" width="7.75"/>
    <col collapsed="false" customWidth="true" hidden="false" outlineLevel="0" max="5" min="5" style="8" width="11.25"/>
    <col collapsed="false" customWidth="false" hidden="false" outlineLevel="0" max="63" min="6" style="8" width="10.27"/>
    <col collapsed="false" customWidth="false" hidden="false" outlineLevel="0" max="64" min="64" style="9" width="10.27"/>
  </cols>
  <sheetData>
    <row r="1" customFormat="false" ht="15.75" hidden="false" customHeight="true" outlineLevel="0" collapsed="false">
      <c r="A1" s="10" t="s">
        <v>23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customFormat="false" ht="25.7" hidden="false" customHeight="true" outlineLevel="0" collapsed="false">
      <c r="A2" s="12" t="s">
        <v>24</v>
      </c>
      <c r="B2" s="12"/>
      <c r="C2" s="12"/>
      <c r="D2" s="12"/>
      <c r="E2" s="12"/>
    </row>
    <row r="3" customFormat="false" ht="26.1" hidden="false" customHeight="true" outlineLevel="0" collapsed="false">
      <c r="A3" s="13" t="s">
        <v>25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customFormat="false" ht="14.25" hidden="false" customHeight="false" outlineLevel="0" collapsed="false">
      <c r="A4" s="14" t="str">
        <f aca="false">Обложка!D8</f>
        <v>01.02.2022 — 28.02.2022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customFormat="false" ht="21.2" hidden="false" customHeight="true" outlineLevel="0" collapsed="false">
      <c r="A5" s="13" t="s">
        <v>26</v>
      </c>
      <c r="B5" s="13"/>
      <c r="C5" s="13"/>
      <c r="D5" s="13"/>
      <c r="E5" s="13" t="str">
        <f aca="false">Обложка!B4</f>
        <v>250\21-ТП ОТ 23.06.21г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customFormat="false" ht="38.1" hidden="false" customHeight="true" outlineLevel="0" collapsed="false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customFormat="false" ht="14.25" hidden="false" customHeight="false" outlineLevel="0" collapsed="false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customFormat="false" ht="14.25" hidden="false" customHeight="false" outlineLevel="0" collapsed="false">
      <c r="A8" s="18" t="s">
        <v>29</v>
      </c>
      <c r="B8" s="18"/>
      <c r="C8" s="18"/>
      <c r="D8" s="19" t="s">
        <v>30</v>
      </c>
      <c r="E8" s="15" t="n">
        <v>5300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customFormat="false" ht="14.25" hidden="false" customHeight="false" outlineLevel="0" collapsed="false">
      <c r="A9" s="18" t="s">
        <v>31</v>
      </c>
      <c r="B9" s="18"/>
      <c r="C9" s="18"/>
      <c r="D9" s="15" t="s">
        <v>32</v>
      </c>
      <c r="E9" s="15" t="n">
        <f aca="false">E14</f>
        <v>112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customFormat="false" ht="14.25" hidden="false" customHeight="false" outlineLevel="0" collapsed="false">
      <c r="A10" s="15" t="s">
        <v>33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4.25" hidden="false" customHeight="false" outlineLevel="0" collapsed="false">
      <c r="A11" s="18" t="s">
        <v>34</v>
      </c>
      <c r="B11" s="18"/>
      <c r="C11" s="18"/>
      <c r="D11" s="19" t="s">
        <v>30</v>
      </c>
      <c r="E11" s="15" t="n">
        <v>40000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customFormat="false" ht="14.25" hidden="false" customHeight="false" outlineLevel="0" collapsed="false">
      <c r="A12" s="18" t="s">
        <v>31</v>
      </c>
      <c r="B12" s="18"/>
      <c r="C12" s="18"/>
      <c r="D12" s="15" t="s">
        <v>32</v>
      </c>
      <c r="E12" s="15" t="n">
        <f aca="false">E15</f>
        <v>179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customFormat="false" ht="14.25" hidden="false" customHeight="false" outlineLevel="0" collapsed="false">
      <c r="A13" s="15" t="s">
        <v>35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customFormat="false" ht="23.65" hidden="false" customHeight="true" outlineLevel="0" collapsed="false">
      <c r="A14" s="20" t="str">
        <f aca="false">'Контрольный лист'!A21</f>
        <v>Итого средств учета от грызунов в помещениях</v>
      </c>
      <c r="B14" s="20" t="str">
        <f aca="false">'Контрольный лист'!B21</f>
        <v>3 контур защиты</v>
      </c>
      <c r="C14" s="20" t="str">
        <f aca="false">'Контрольный лист'!C21</f>
        <v>киу</v>
      </c>
      <c r="D14" s="15" t="s">
        <v>32</v>
      </c>
      <c r="E14" s="21" t="n">
        <f aca="false">'Контрольный лист'!F21</f>
        <v>112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customFormat="false" ht="23.65" hidden="false" customHeight="true" outlineLevel="0" collapsed="false">
      <c r="A15" s="20" t="str">
        <f aca="false">'Контрольный лист'!A22</f>
        <v>Итого средств учета от грызунов по периметру зданий</v>
      </c>
      <c r="B15" s="20" t="str">
        <f aca="false">'Контрольный лист'!B22</f>
        <v>2 контур защиты</v>
      </c>
      <c r="C15" s="20" t="str">
        <f aca="false">'Контрольный лист'!C22</f>
        <v>киу</v>
      </c>
      <c r="D15" s="15" t="s">
        <v>32</v>
      </c>
      <c r="E15" s="21" t="n">
        <f aca="false">'Контрольный лист'!F22</f>
        <v>179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customFormat="false" ht="24.4" hidden="false" customHeight="true" outlineLevel="0" collapsed="false">
      <c r="A16" s="20" t="str">
        <f aca="false">'Контрольный лист'!A24</f>
        <v>Итого средств учета от членистоногих насекомых</v>
      </c>
      <c r="B16" s="20" t="str">
        <f aca="false">'Контрольный лист'!B24</f>
        <v>3 контур защиты</v>
      </c>
      <c r="C16" s="20" t="str">
        <f aca="false">'Контрольный лист'!C24</f>
        <v>ИМ</v>
      </c>
      <c r="D16" s="15" t="s">
        <v>32</v>
      </c>
      <c r="E16" s="21" t="n">
        <f aca="false">'Контрольный лист'!F24</f>
        <v>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customFormat="false" ht="15.75" hidden="false" customHeight="true" outlineLevel="0" collapsed="false">
      <c r="A17" s="22" t="s">
        <v>36</v>
      </c>
      <c r="B17" s="22"/>
      <c r="C17" s="22"/>
      <c r="D17" s="22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</row>
    <row r="18" s="26" customFormat="true" ht="38.1" hidden="false" customHeight="true" outlineLevel="0" collapsed="false">
      <c r="A18" s="23" t="s">
        <v>37</v>
      </c>
      <c r="B18" s="23" t="s">
        <v>38</v>
      </c>
      <c r="C18" s="23" t="s">
        <v>39</v>
      </c>
      <c r="D18" s="24" t="s">
        <v>40</v>
      </c>
      <c r="E18" s="24" t="n">
        <v>1.6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s="26" customFormat="true" ht="31.9" hidden="false" customHeight="true" outlineLevel="0" collapsed="false">
      <c r="A19" s="27" t="s">
        <v>41</v>
      </c>
      <c r="B19" s="23" t="s">
        <v>42</v>
      </c>
      <c r="C19" s="23" t="s">
        <v>43</v>
      </c>
      <c r="D19" s="24" t="s">
        <v>40</v>
      </c>
      <c r="E19" s="24" t="n">
        <v>0.3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</row>
    <row r="20" customFormat="false" ht="15.75" hidden="false" customHeight="true" outlineLevel="0" collapsed="false">
      <c r="A20" s="28" t="s">
        <v>44</v>
      </c>
      <c r="B20" s="28"/>
      <c r="C20" s="28"/>
      <c r="D20" s="28" t="n">
        <f aca="false">SUM(D14:D16)</f>
        <v>0</v>
      </c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customFormat="false" ht="14.25" hidden="false" customHeight="false" outlineLevel="0" collapsed="false">
      <c r="A21" s="18" t="s">
        <v>29</v>
      </c>
      <c r="B21" s="18"/>
      <c r="C21" s="18"/>
      <c r="D21" s="19" t="s">
        <v>30</v>
      </c>
      <c r="E21" s="15" t="n">
        <v>5300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customFormat="false" ht="14.25" hidden="false" customHeight="false" outlineLevel="0" collapsed="false">
      <c r="A22" s="18" t="s">
        <v>45</v>
      </c>
      <c r="B22" s="18"/>
      <c r="C22" s="18"/>
      <c r="D22" s="15" t="s">
        <v>30</v>
      </c>
      <c r="E22" s="15" t="s">
        <v>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customFormat="false" ht="14.25" hidden="false" customHeight="false" outlineLevel="0" collapsed="false">
      <c r="A23" s="29" t="s">
        <v>46</v>
      </c>
      <c r="B23" s="30"/>
      <c r="C23" s="31"/>
      <c r="D23" s="32" t="s">
        <v>32</v>
      </c>
      <c r="E23" s="15" t="n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customFormat="false" ht="14.25" hidden="false" customHeight="false" outlineLevel="0" collapsed="false">
      <c r="A24" s="15" t="s">
        <v>35</v>
      </c>
      <c r="B24" s="15"/>
      <c r="C24" s="15"/>
      <c r="D24" s="15" t="n">
        <f aca="false">SUM(D14:D16)</f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</row>
    <row r="25" customFormat="false" ht="15.75" hidden="false" customHeight="true" outlineLevel="0" collapsed="false">
      <c r="A25" s="33" t="s">
        <v>47</v>
      </c>
      <c r="B25" s="33"/>
      <c r="C25" s="33"/>
      <c r="D25" s="15" t="s">
        <v>32</v>
      </c>
      <c r="E25" s="15" t="n">
        <v>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customFormat="false" ht="15.75" hidden="false" customHeight="true" outlineLevel="0" collapsed="false">
      <c r="A26" s="22" t="s">
        <v>36</v>
      </c>
      <c r="B26" s="22"/>
      <c r="C26" s="22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customFormat="false" ht="51.2" hidden="false" customHeight="true" outlineLevel="0" collapsed="false">
      <c r="A27" s="34" t="s">
        <v>48</v>
      </c>
      <c r="B27" s="23" t="s">
        <v>49</v>
      </c>
      <c r="C27" s="23" t="s">
        <v>50</v>
      </c>
      <c r="D27" s="24" t="s">
        <v>40</v>
      </c>
      <c r="E27" s="24" t="n">
        <v>0.3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44.45" hidden="false" customHeight="true" outlineLevel="0" collapsed="false">
      <c r="A28" s="35" t="s">
        <v>51</v>
      </c>
      <c r="B28" s="36" t="s">
        <v>52</v>
      </c>
      <c r="C28" s="37" t="s">
        <v>53</v>
      </c>
      <c r="D28" s="38" t="s">
        <v>40</v>
      </c>
      <c r="E28" s="39" t="n">
        <v>1</v>
      </c>
      <c r="F28" s="9"/>
      <c r="G28" s="9"/>
      <c r="H28" s="9"/>
      <c r="I28" s="9"/>
    </row>
    <row r="29" customFormat="false" ht="15.75" hidden="false" customHeight="true" outlineLevel="0" collapsed="false">
      <c r="A29" s="12"/>
      <c r="B29" s="12"/>
      <c r="C29" s="40"/>
      <c r="D29" s="11"/>
      <c r="F29" s="9"/>
      <c r="G29" s="9"/>
      <c r="H29" s="9"/>
      <c r="I29" s="9"/>
    </row>
    <row r="30" customFormat="false" ht="14.25" hidden="false" customHeight="false" outlineLevel="0" collapsed="false">
      <c r="A30" s="5" t="s">
        <v>17</v>
      </c>
      <c r="B30" s="9"/>
      <c r="C30" s="9"/>
      <c r="D30" s="9"/>
      <c r="F30" s="9"/>
      <c r="G30" s="9"/>
      <c r="H30" s="9"/>
      <c r="I30" s="9"/>
    </row>
    <row r="31" customFormat="false" ht="39.4" hidden="false" customHeight="true" outlineLevel="0" collapsed="false">
      <c r="A31" s="41" t="s">
        <v>18</v>
      </c>
      <c r="B31" s="6"/>
      <c r="C31" s="2" t="s">
        <v>19</v>
      </c>
    </row>
    <row r="32" customFormat="false" ht="14.25" hidden="false" customHeight="false" outlineLevel="0" collapsed="false">
      <c r="A32" s="41"/>
      <c r="B32" s="42"/>
      <c r="C32" s="2"/>
    </row>
    <row r="33" customFormat="false" ht="14.25" hidden="false" customHeight="true" outlineLevel="0" collapsed="false">
      <c r="A33" s="6"/>
      <c r="B33" s="6"/>
    </row>
    <row r="34" customFormat="false" ht="14.25" hidden="false" customHeight="true" outlineLevel="0" collapsed="false">
      <c r="A34" s="6"/>
      <c r="B34" s="6"/>
    </row>
    <row r="35" customFormat="false" ht="14.25" hidden="false" customHeight="true" outlineLevel="0" collapsed="false">
      <c r="A35" s="5" t="s">
        <v>20</v>
      </c>
      <c r="B35" s="6"/>
    </row>
    <row r="36" customFormat="false" ht="14.25" hidden="false" customHeight="true" outlineLevel="0" collapsed="false">
      <c r="A36" s="41" t="s">
        <v>21</v>
      </c>
      <c r="B36" s="6"/>
      <c r="C36" s="2" t="s">
        <v>22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3" activeCellId="2" sqref="L47:L48 L50 A33"/>
    </sheetView>
  </sheetViews>
  <sheetFormatPr defaultColWidth="10.25" defaultRowHeight="14.25" zeroHeight="false" outlineLevelRow="0" outlineLevelCol="0"/>
  <cols>
    <col collapsed="false" customWidth="true" hidden="false" outlineLevel="0" max="1" min="1" style="0" width="25.75"/>
    <col collapsed="false" customWidth="true" hidden="false" outlineLevel="0" max="2" min="2" style="0" width="12.87"/>
    <col collapsed="false" customWidth="true" hidden="false" outlineLevel="0" max="3" min="3" style="0" width="17.25"/>
  </cols>
  <sheetData>
    <row r="1" customFormat="false" ht="19.5" hidden="false" customHeight="false" outlineLevel="0" collapsed="false">
      <c r="A1" s="43" t="s">
        <v>54</v>
      </c>
      <c r="B1" s="43"/>
      <c r="C1" s="43"/>
      <c r="D1" s="43"/>
      <c r="E1" s="43"/>
      <c r="F1" s="6"/>
    </row>
    <row r="2" customFormat="false" ht="19.5" hidden="false" customHeight="false" outlineLevel="0" collapsed="false">
      <c r="A2" s="43" t="s">
        <v>55</v>
      </c>
      <c r="B2" s="43"/>
      <c r="C2" s="43"/>
      <c r="D2" s="43"/>
      <c r="E2" s="43"/>
      <c r="F2" s="6"/>
    </row>
    <row r="3" customFormat="false" ht="15" hidden="false" customHeight="false" outlineLevel="0" collapsed="false">
      <c r="A3" s="44" t="str">
        <f aca="false">Обложка!D8</f>
        <v>01.02.2022 — 28.02.2022</v>
      </c>
      <c r="B3" s="44"/>
      <c r="C3" s="44"/>
      <c r="D3" s="44"/>
      <c r="E3" s="44"/>
      <c r="F3" s="6"/>
    </row>
    <row r="4" customFormat="false" ht="14.25" hidden="false" customHeight="false" outlineLevel="0" collapsed="false">
      <c r="A4" s="45"/>
      <c r="B4" s="45"/>
      <c r="C4" s="45"/>
      <c r="D4" s="45"/>
      <c r="E4" s="45"/>
      <c r="F4" s="6"/>
    </row>
    <row r="5" customFormat="false" ht="15" hidden="false" customHeight="false" outlineLevel="0" collapsed="false">
      <c r="A5" s="46" t="s">
        <v>56</v>
      </c>
      <c r="B5" s="47"/>
      <c r="C5" s="47"/>
      <c r="D5" s="6"/>
      <c r="E5" s="45"/>
      <c r="F5" s="6"/>
    </row>
    <row r="6" customFormat="false" ht="15" hidden="false" customHeight="false" outlineLevel="0" collapsed="false">
      <c r="A6" s="46" t="str">
        <f aca="false">Обложка!B15</f>
        <v>ОАО «Токаревская птицефабрика» филиал «Мясоптицекомбинат «Михайловский»</v>
      </c>
      <c r="B6" s="47"/>
      <c r="C6" s="47"/>
      <c r="D6" s="6"/>
      <c r="E6" s="45"/>
      <c r="F6" s="6"/>
    </row>
    <row r="7" customFormat="false" ht="15" hidden="false" customHeight="false" outlineLevel="0" collapsed="false">
      <c r="A7" s="46" t="s">
        <v>57</v>
      </c>
      <c r="B7" s="47"/>
      <c r="C7" s="47"/>
      <c r="D7" s="6"/>
      <c r="E7" s="45"/>
      <c r="F7" s="6"/>
    </row>
    <row r="8" customFormat="false" ht="15" hidden="false" customHeight="false" outlineLevel="0" collapsed="false">
      <c r="A8" s="46" t="str">
        <f aca="false">Обложка!B16</f>
        <v>41000, Саратовская область, Татищевский район, р.п. Татищево</v>
      </c>
      <c r="B8" s="47"/>
      <c r="C8" s="47"/>
      <c r="D8" s="6"/>
      <c r="E8" s="45"/>
      <c r="F8" s="6"/>
    </row>
    <row r="9" customFormat="false" ht="15" hidden="false" customHeight="false" outlineLevel="0" collapsed="false">
      <c r="A9" s="46" t="s">
        <v>58</v>
      </c>
      <c r="B9" s="47"/>
      <c r="C9" s="47"/>
      <c r="D9" s="6"/>
      <c r="E9" s="45"/>
      <c r="F9" s="6"/>
    </row>
    <row r="10" customFormat="false" ht="15.8" hidden="false" customHeight="false" outlineLevel="0" collapsed="false">
      <c r="A10" s="46" t="s">
        <v>59</v>
      </c>
      <c r="B10" s="47"/>
      <c r="C10" s="47"/>
      <c r="D10" s="6"/>
      <c r="E10" s="45"/>
      <c r="F10" s="6"/>
    </row>
    <row r="11" customFormat="false" ht="15.8" hidden="false" customHeight="false" outlineLevel="0" collapsed="false">
      <c r="A11" s="48" t="s">
        <v>60</v>
      </c>
      <c r="B11" s="47"/>
      <c r="C11" s="47"/>
      <c r="D11" s="6"/>
      <c r="E11" s="45"/>
      <c r="F11" s="6"/>
    </row>
    <row r="12" customFormat="false" ht="15" hidden="false" customHeight="false" outlineLevel="0" collapsed="false">
      <c r="A12" s="46" t="s">
        <v>61</v>
      </c>
      <c r="B12" s="47"/>
      <c r="C12" s="47"/>
      <c r="D12" s="6"/>
      <c r="E12" s="45"/>
      <c r="F12" s="6"/>
    </row>
    <row r="13" customFormat="false" ht="15" hidden="false" customHeight="false" outlineLevel="0" collapsed="false">
      <c r="A13" s="46" t="s">
        <v>62</v>
      </c>
      <c r="B13" s="47"/>
      <c r="C13" s="47"/>
      <c r="D13" s="6"/>
      <c r="E13" s="45"/>
      <c r="F13" s="6"/>
    </row>
    <row r="14" customFormat="false" ht="15" hidden="false" customHeight="false" outlineLevel="0" collapsed="false">
      <c r="A14" s="49" t="s">
        <v>63</v>
      </c>
      <c r="B14" s="50"/>
      <c r="C14" s="50"/>
      <c r="E14" s="51"/>
    </row>
    <row r="15" customFormat="false" ht="15" hidden="false" customHeight="false" outlineLevel="0" collapsed="false">
      <c r="A15" s="52" t="s">
        <v>64</v>
      </c>
      <c r="B15" s="52"/>
      <c r="C15" s="52"/>
      <c r="D15" s="52"/>
      <c r="E15" s="52"/>
    </row>
    <row r="16" customFormat="false" ht="42.75" hidden="false" customHeight="false" outlineLevel="0" collapsed="false">
      <c r="A16" s="53" t="s">
        <v>65</v>
      </c>
      <c r="B16" s="54" t="n">
        <f aca="false">'Контрольный лист'!F21</f>
        <v>112</v>
      </c>
      <c r="C16" s="54"/>
      <c r="D16" s="54" t="s">
        <v>32</v>
      </c>
      <c r="E16" s="54"/>
    </row>
    <row r="17" customFormat="false" ht="57" hidden="false" customHeight="false" outlineLevel="0" collapsed="false">
      <c r="A17" s="53" t="s">
        <v>66</v>
      </c>
      <c r="B17" s="54" t="n">
        <f aca="false">'Контрольный лист'!F22</f>
        <v>179</v>
      </c>
      <c r="C17" s="54"/>
      <c r="D17" s="54" t="s">
        <v>32</v>
      </c>
      <c r="E17" s="54"/>
    </row>
    <row r="18" customFormat="false" ht="14.25" hidden="false" customHeight="false" outlineLevel="0" collapsed="false">
      <c r="A18" s="53" t="s">
        <v>67</v>
      </c>
      <c r="B18" s="54" t="n">
        <f aca="false">B16+B17</f>
        <v>291</v>
      </c>
      <c r="C18" s="54"/>
      <c r="D18" s="55" t="s">
        <v>32</v>
      </c>
      <c r="E18" s="55"/>
    </row>
    <row r="19" customFormat="false" ht="14.5" hidden="false" customHeight="false" outlineLevel="0" collapsed="false">
      <c r="A19" s="53" t="s">
        <v>68</v>
      </c>
      <c r="B19" s="54" t="s">
        <v>69</v>
      </c>
      <c r="C19" s="54"/>
      <c r="D19" s="55" t="s">
        <v>32</v>
      </c>
      <c r="E19" s="55"/>
    </row>
    <row r="20" customFormat="false" ht="40.9" hidden="false" customHeight="true" outlineLevel="0" collapsed="false">
      <c r="A20" s="56" t="s">
        <v>70</v>
      </c>
      <c r="B20" s="38" t="s">
        <v>37</v>
      </c>
      <c r="C20" s="38" t="s">
        <v>38</v>
      </c>
      <c r="D20" s="38" t="s">
        <v>39</v>
      </c>
      <c r="E20" s="38"/>
    </row>
    <row r="21" customFormat="false" ht="22.9" hidden="false" customHeight="true" outlineLevel="0" collapsed="false">
      <c r="A21" s="56"/>
      <c r="B21" s="57" t="s">
        <v>41</v>
      </c>
      <c r="C21" s="38" t="s">
        <v>42</v>
      </c>
      <c r="D21" s="38" t="s">
        <v>43</v>
      </c>
      <c r="E21" s="38"/>
    </row>
    <row r="22" customFormat="false" ht="17.1" hidden="false" customHeight="true" outlineLevel="0" collapsed="false">
      <c r="A22" s="58" t="s">
        <v>71</v>
      </c>
      <c r="B22" s="58"/>
      <c r="C22" s="58"/>
      <c r="D22" s="58"/>
      <c r="E22" s="58"/>
    </row>
    <row r="23" customFormat="false" ht="14.25" hidden="false" customHeight="false" outlineLevel="0" collapsed="false">
      <c r="A23" s="53" t="s">
        <v>72</v>
      </c>
      <c r="B23" s="54" t="n">
        <v>48</v>
      </c>
      <c r="C23" s="54"/>
      <c r="D23" s="54" t="s">
        <v>32</v>
      </c>
      <c r="E23" s="54"/>
    </row>
    <row r="24" customFormat="false" ht="26.1" hidden="false" customHeight="false" outlineLevel="0" collapsed="false">
      <c r="A24" s="53" t="s">
        <v>73</v>
      </c>
      <c r="B24" s="54" t="n">
        <f aca="false">'[1]Контрольный лист'!F24</f>
        <v>15</v>
      </c>
      <c r="C24" s="54"/>
      <c r="D24" s="54" t="s">
        <v>32</v>
      </c>
      <c r="E24" s="54"/>
    </row>
    <row r="25" customFormat="false" ht="28.35" hidden="false" customHeight="true" outlineLevel="0" collapsed="false">
      <c r="A25" s="59" t="s">
        <v>74</v>
      </c>
      <c r="B25" s="59"/>
      <c r="C25" s="59"/>
      <c r="D25" s="59"/>
      <c r="E25" s="59"/>
    </row>
    <row r="26" customFormat="false" ht="15.75" hidden="false" customHeight="true" outlineLevel="0" collapsed="false">
      <c r="A26" s="59" t="s">
        <v>75</v>
      </c>
      <c r="B26" s="59"/>
      <c r="C26" s="59"/>
      <c r="D26" s="59"/>
      <c r="E26" s="59"/>
    </row>
    <row r="27" customFormat="false" ht="14.25" hidden="false" customHeight="false" outlineLevel="0" collapsed="false">
      <c r="A27" s="59"/>
      <c r="B27" s="59"/>
      <c r="C27" s="59"/>
      <c r="D27" s="59"/>
      <c r="E27" s="59"/>
    </row>
    <row r="29" customFormat="false" ht="13.8" hidden="false" customHeight="false" outlineLevel="0" collapsed="false">
      <c r="A29" s="8" t="s">
        <v>76</v>
      </c>
    </row>
    <row r="30" customFormat="false" ht="13.8" hidden="false" customHeight="true" outlineLevel="0" collapsed="false">
      <c r="A30" s="60" t="s">
        <v>77</v>
      </c>
      <c r="B30" s="60"/>
      <c r="C30" s="61"/>
      <c r="D30" s="61"/>
      <c r="E30" s="61"/>
      <c r="F30" s="61"/>
      <c r="G30" s="62"/>
      <c r="H30" s="62"/>
      <c r="I30" s="63"/>
      <c r="J30" s="63"/>
      <c r="K30" s="63"/>
      <c r="L30" s="61"/>
      <c r="M30" s="61"/>
      <c r="N30" s="64"/>
    </row>
    <row r="31" customFormat="false" ht="13.8" hidden="false" customHeight="true" outlineLevel="0" collapsed="false">
      <c r="A31" s="65" t="s">
        <v>78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customFormat="false" ht="17" hidden="false" customHeight="true" outlineLevel="0" collapsed="false">
      <c r="A32" s="65" t="s">
        <v>79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customFormat="false" ht="13.8" hidden="false" customHeight="false" outlineLevel="0" collapsed="false">
      <c r="A33" s="66" t="s">
        <v>80</v>
      </c>
    </row>
    <row r="34" customFormat="false" ht="13.8" hidden="false" customHeight="false" outlineLevel="0" collapsed="false">
      <c r="A34" s="67"/>
      <c r="B34" s="6"/>
      <c r="E34" s="50"/>
      <c r="F34" s="50"/>
    </row>
    <row r="35" customFormat="false" ht="27.75" hidden="false" customHeight="true" outlineLevel="0" collapsed="false">
      <c r="A35" s="7" t="s">
        <v>18</v>
      </c>
      <c r="B35" s="7"/>
      <c r="C35" s="2" t="s">
        <v>19</v>
      </c>
    </row>
    <row r="36" customFormat="false" ht="14.25" hidden="false" customHeight="false" outlineLevel="0" collapsed="false">
      <c r="A36" s="6"/>
      <c r="B36" s="6"/>
    </row>
    <row r="37" customFormat="false" ht="14.25" hidden="false" customHeight="false" outlineLevel="0" collapsed="false">
      <c r="A37" s="6" t="s">
        <v>81</v>
      </c>
      <c r="B37" s="6"/>
      <c r="C37" s="0" t="s">
        <v>82</v>
      </c>
    </row>
    <row r="38" customFormat="false" ht="14.25" hidden="false" customHeight="false" outlineLevel="0" collapsed="false">
      <c r="A38" s="6"/>
      <c r="B38" s="6"/>
    </row>
    <row r="39" customFormat="false" ht="14.25" hidden="false" customHeight="false" outlineLevel="0" collapsed="false">
      <c r="A39" s="5" t="s">
        <v>20</v>
      </c>
      <c r="B39" s="6"/>
      <c r="G39" s="68"/>
    </row>
    <row r="40" customFormat="false" ht="14.25" hidden="false" customHeight="false" outlineLevel="0" collapsed="false">
      <c r="A40" s="41" t="s">
        <v>21</v>
      </c>
      <c r="B40" s="6"/>
      <c r="C40" s="2" t="s">
        <v>22</v>
      </c>
      <c r="G40" s="68"/>
    </row>
  </sheetData>
  <mergeCells count="26">
    <mergeCell ref="A1:E1"/>
    <mergeCell ref="A2:E2"/>
    <mergeCell ref="A3:E3"/>
    <mergeCell ref="A15:E15"/>
    <mergeCell ref="B16:C16"/>
    <mergeCell ref="D16:E16"/>
    <mergeCell ref="B17:C17"/>
    <mergeCell ref="D17:E17"/>
    <mergeCell ref="B18:C18"/>
    <mergeCell ref="D18:E18"/>
    <mergeCell ref="B19:C19"/>
    <mergeCell ref="D19:E19"/>
    <mergeCell ref="A20:A21"/>
    <mergeCell ref="D20:E20"/>
    <mergeCell ref="D21:E21"/>
    <mergeCell ref="A22:E22"/>
    <mergeCell ref="B23:C23"/>
    <mergeCell ref="D23:E23"/>
    <mergeCell ref="B24:C24"/>
    <mergeCell ref="D24:E24"/>
    <mergeCell ref="A25:E25"/>
    <mergeCell ref="A26:E27"/>
    <mergeCell ref="A30:B30"/>
    <mergeCell ref="A31:N31"/>
    <mergeCell ref="A32:N32"/>
    <mergeCell ref="A35:B35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29" activeCellId="2" sqref="L47:L48 L50 H29"/>
    </sheetView>
  </sheetViews>
  <sheetFormatPr defaultColWidth="10.25" defaultRowHeight="13.8" zeroHeight="false" outlineLevelRow="0" outlineLevelCol="0"/>
  <cols>
    <col collapsed="false" customWidth="true" hidden="false" outlineLevel="0" max="1" min="1" style="69" width="5.24"/>
    <col collapsed="false" customWidth="true" hidden="false" outlineLevel="0" max="2" min="2" style="70" width="19.51"/>
    <col collapsed="false" customWidth="true" hidden="false" outlineLevel="0" max="3" min="3" style="70" width="13.99"/>
    <col collapsed="false" customWidth="true" hidden="true" outlineLevel="0" max="5" min="4" style="70" width="8.88"/>
    <col collapsed="false" customWidth="true" hidden="false" outlineLevel="0" max="6" min="6" style="70" width="5.33"/>
    <col collapsed="false" customWidth="true" hidden="false" outlineLevel="0" max="7" min="7" style="70" width="22.75"/>
    <col collapsed="false" customWidth="true" hidden="false" outlineLevel="0" max="8" min="8" style="70" width="20.75"/>
    <col collapsed="false" customWidth="true" hidden="false" outlineLevel="0" max="9" min="9" style="70" width="8.74"/>
    <col collapsed="false" customWidth="true" hidden="false" outlineLevel="0" max="11" min="10" style="0" width="8.74"/>
    <col collapsed="false" customWidth="true" hidden="false" outlineLevel="0" max="12" min="12" style="0" width="26.39"/>
    <col collapsed="false" customWidth="true" hidden="false" outlineLevel="0" max="257" min="13" style="0" width="8.74"/>
  </cols>
  <sheetData>
    <row r="1" customFormat="false" ht="15.95" hidden="false" customHeight="true" outlineLevel="0" collapsed="false">
      <c r="B1" s="71" t="s">
        <v>83</v>
      </c>
      <c r="C1" s="71"/>
      <c r="D1" s="71"/>
      <c r="E1" s="71"/>
      <c r="F1" s="71"/>
      <c r="G1" s="71"/>
      <c r="H1" s="71"/>
    </row>
    <row r="2" customFormat="false" ht="14" hidden="false" customHeight="false" outlineLevel="0" collapsed="false">
      <c r="A2" s="72"/>
      <c r="B2" s="72"/>
      <c r="C2" s="72"/>
      <c r="D2" s="72"/>
      <c r="E2" s="73"/>
      <c r="F2" s="73"/>
      <c r="G2" s="73" t="str">
        <f aca="false">Обложка!D8</f>
        <v>01.02.2022 — 28.02.2022</v>
      </c>
      <c r="H2" s="74"/>
    </row>
    <row r="3" customFormat="false" ht="15.95" hidden="false" customHeight="true" outlineLevel="0" collapsed="false">
      <c r="A3" s="75" t="s">
        <v>84</v>
      </c>
      <c r="B3" s="76" t="s">
        <v>85</v>
      </c>
      <c r="C3" s="76"/>
      <c r="D3" s="76"/>
      <c r="E3" s="76"/>
      <c r="F3" s="76"/>
      <c r="G3" s="76" t="s">
        <v>86</v>
      </c>
      <c r="H3" s="76" t="s">
        <v>44</v>
      </c>
    </row>
    <row r="4" customFormat="false" ht="13.8" hidden="false" customHeight="false" outlineLevel="0" collapsed="false">
      <c r="A4" s="77" t="s">
        <v>87</v>
      </c>
      <c r="B4" s="77"/>
      <c r="C4" s="77"/>
      <c r="D4" s="77"/>
      <c r="E4" s="77"/>
      <c r="F4" s="77"/>
      <c r="G4" s="77"/>
      <c r="H4" s="77"/>
    </row>
    <row r="5" customFormat="false" ht="15.95" hidden="false" customHeight="true" outlineLevel="0" collapsed="false">
      <c r="A5" s="75" t="s">
        <v>88</v>
      </c>
      <c r="B5" s="78" t="s">
        <v>89</v>
      </c>
      <c r="C5" s="78"/>
      <c r="D5" s="78"/>
      <c r="E5" s="78"/>
      <c r="F5" s="78"/>
      <c r="G5" s="76" t="n">
        <f aca="false">'Акт сдачи-приемки'!E8</f>
        <v>5300</v>
      </c>
      <c r="H5" s="76" t="n">
        <f aca="false">'Акт сдачи-приемки'!E21</f>
        <v>5300</v>
      </c>
    </row>
    <row r="6" customFormat="false" ht="15.95" hidden="false" customHeight="true" outlineLevel="0" collapsed="false">
      <c r="A6" s="77" t="s">
        <v>90</v>
      </c>
      <c r="B6" s="77"/>
      <c r="C6" s="77"/>
      <c r="D6" s="77"/>
      <c r="E6" s="77"/>
      <c r="F6" s="77"/>
      <c r="G6" s="77"/>
      <c r="H6" s="77"/>
    </row>
    <row r="7" customFormat="false" ht="15.95" hidden="false" customHeight="true" outlineLevel="0" collapsed="false">
      <c r="A7" s="75" t="s">
        <v>91</v>
      </c>
      <c r="B7" s="79" t="s">
        <v>92</v>
      </c>
      <c r="C7" s="79"/>
      <c r="D7" s="79"/>
      <c r="E7" s="79"/>
      <c r="F7" s="79"/>
      <c r="G7" s="76" t="n">
        <f aca="false">'Контрольный лист'!F21+'Контрольный лист'!F22</f>
        <v>291</v>
      </c>
      <c r="H7" s="76" t="n">
        <f aca="false">H15+H16</f>
        <v>63</v>
      </c>
      <c r="L7" s="80"/>
      <c r="M7" s="81"/>
    </row>
    <row r="8" customFormat="false" ht="15.95" hidden="false" customHeight="true" outlineLevel="0" collapsed="false">
      <c r="A8" s="75" t="s">
        <v>93</v>
      </c>
      <c r="B8" s="79" t="s">
        <v>94</v>
      </c>
      <c r="C8" s="79"/>
      <c r="D8" s="79"/>
      <c r="E8" s="79"/>
      <c r="F8" s="79"/>
      <c r="G8" s="76" t="n">
        <v>13</v>
      </c>
      <c r="H8" s="76" t="n">
        <v>0</v>
      </c>
      <c r="L8" s="80"/>
      <c r="M8" s="81"/>
    </row>
    <row r="9" customFormat="false" ht="30" hidden="false" customHeight="true" outlineLevel="0" collapsed="false">
      <c r="A9" s="75" t="s">
        <v>95</v>
      </c>
      <c r="B9" s="78" t="s">
        <v>96</v>
      </c>
      <c r="C9" s="78"/>
      <c r="D9" s="78"/>
      <c r="E9" s="78"/>
      <c r="F9" s="78"/>
      <c r="G9" s="82" t="n">
        <f aca="false">100-G8*100/G7</f>
        <v>95.53264604811</v>
      </c>
      <c r="H9" s="82" t="n">
        <f aca="false">100-H8*100/H7</f>
        <v>100</v>
      </c>
      <c r="L9" s="80"/>
      <c r="M9" s="81"/>
    </row>
    <row r="10" customFormat="false" ht="13.8" hidden="false" customHeight="false" outlineLevel="0" collapsed="false">
      <c r="A10" s="77" t="s">
        <v>97</v>
      </c>
      <c r="B10" s="77"/>
      <c r="C10" s="77"/>
      <c r="D10" s="77"/>
      <c r="E10" s="77"/>
      <c r="F10" s="77"/>
      <c r="G10" s="77"/>
      <c r="H10" s="77"/>
      <c r="L10" s="80"/>
      <c r="M10" s="81"/>
    </row>
    <row r="11" customFormat="false" ht="87.2" hidden="false" customHeight="true" outlineLevel="0" collapsed="false">
      <c r="A11" s="75" t="s">
        <v>91</v>
      </c>
      <c r="B11" s="78" t="s">
        <v>98</v>
      </c>
      <c r="C11" s="78"/>
      <c r="D11" s="78"/>
      <c r="E11" s="78"/>
      <c r="F11" s="78"/>
      <c r="G11" s="78" t="s">
        <v>99</v>
      </c>
      <c r="H11" s="78" t="s">
        <v>100</v>
      </c>
    </row>
    <row r="12" customFormat="false" ht="96.6" hidden="false" customHeight="true" outlineLevel="0" collapsed="false">
      <c r="A12" s="75" t="s">
        <v>93</v>
      </c>
      <c r="B12" s="78" t="s">
        <v>101</v>
      </c>
      <c r="C12" s="78"/>
      <c r="D12" s="78"/>
      <c r="E12" s="78"/>
      <c r="F12" s="78"/>
      <c r="G12" s="78" t="s">
        <v>102</v>
      </c>
      <c r="H12" s="83" t="s">
        <v>103</v>
      </c>
    </row>
    <row r="13" customFormat="false" ht="28.35" hidden="false" customHeight="true" outlineLevel="0" collapsed="false">
      <c r="A13" s="75" t="s">
        <v>104</v>
      </c>
      <c r="B13" s="78" t="str">
        <f aca="false">'Контрольный лист'!A21</f>
        <v>Итого средств учета от грызунов в помещениях</v>
      </c>
      <c r="C13" s="78" t="str">
        <f aca="false">'Контрольный лист'!B21</f>
        <v>3 контур защиты</v>
      </c>
      <c r="D13" s="78"/>
      <c r="E13" s="78" t="e">
        <f aca="false">NA()</f>
        <v>#N/A</v>
      </c>
      <c r="F13" s="78" t="str">
        <f aca="false">'Контрольный лист'!C21</f>
        <v>киу</v>
      </c>
      <c r="G13" s="76" t="n">
        <f aca="false">'Контрольный лист'!F21</f>
        <v>112</v>
      </c>
      <c r="H13" s="76" t="s">
        <v>11</v>
      </c>
    </row>
    <row r="14" customFormat="false" ht="30.6" hidden="false" customHeight="true" outlineLevel="0" collapsed="false">
      <c r="A14" s="75" t="s">
        <v>105</v>
      </c>
      <c r="B14" s="78" t="str">
        <f aca="false">'Контрольный лист'!A22</f>
        <v>Итого средств учета от грызунов по периметру зданий</v>
      </c>
      <c r="C14" s="78" t="str">
        <f aca="false">'Контрольный лист'!B22</f>
        <v>2 контур защиты</v>
      </c>
      <c r="D14" s="78"/>
      <c r="E14" s="78" t="e">
        <f aca="false">NA()</f>
        <v>#N/A</v>
      </c>
      <c r="F14" s="78" t="str">
        <f aca="false">'Контрольный лист'!C22</f>
        <v>киу</v>
      </c>
      <c r="G14" s="76" t="n">
        <f aca="false">'Контрольный лист'!F22</f>
        <v>179</v>
      </c>
      <c r="H14" s="76" t="s">
        <v>11</v>
      </c>
    </row>
    <row r="15" customFormat="false" ht="34.5" hidden="false" customHeight="true" outlineLevel="0" collapsed="false">
      <c r="A15" s="75" t="s">
        <v>106</v>
      </c>
      <c r="B15" s="78" t="str">
        <f aca="false">'Контрольный лист'!A23</f>
        <v>Итого средств учета летающих насекомых в помещениях</v>
      </c>
      <c r="C15" s="78" t="str">
        <f aca="false">'Контрольный лист'!B24</f>
        <v>3 контур защиты</v>
      </c>
      <c r="D15" s="78"/>
      <c r="E15" s="78" t="e">
        <f aca="false">NA()</f>
        <v>#N/A</v>
      </c>
      <c r="F15" s="78" t="str">
        <f aca="false">'Контрольный лист'!C23</f>
        <v>ИЛ</v>
      </c>
      <c r="G15" s="76" t="s">
        <v>11</v>
      </c>
      <c r="H15" s="84" t="n">
        <f aca="false">'Контрольный лист'!F23</f>
        <v>48</v>
      </c>
    </row>
    <row r="16" customFormat="false" ht="34.5" hidden="false" customHeight="true" outlineLevel="0" collapsed="false">
      <c r="A16" s="75"/>
      <c r="B16" s="78" t="str">
        <f aca="false">'Контрольный лист'!A24</f>
        <v>Итого средств учета от членистоногих насекомых</v>
      </c>
      <c r="C16" s="78"/>
      <c r="D16" s="78"/>
      <c r="E16" s="78"/>
      <c r="F16" s="78" t="s">
        <v>107</v>
      </c>
      <c r="G16" s="76"/>
      <c r="H16" s="76" t="n">
        <f aca="false">'Контрольный лист'!F24</f>
        <v>15</v>
      </c>
    </row>
    <row r="17" customFormat="false" ht="13.8" hidden="false" customHeight="false" outlineLevel="0" collapsed="false">
      <c r="A17" s="85" t="s">
        <v>108</v>
      </c>
      <c r="B17" s="85" t="n">
        <f aca="false">'Контрольный лист'!F24</f>
        <v>15</v>
      </c>
      <c r="C17" s="85"/>
      <c r="D17" s="85"/>
      <c r="E17" s="85"/>
      <c r="F17" s="85"/>
      <c r="G17" s="85"/>
      <c r="H17" s="85"/>
    </row>
    <row r="18" customFormat="false" ht="27.4" hidden="false" customHeight="true" outlineLevel="0" collapsed="false">
      <c r="A18" s="75" t="s">
        <v>109</v>
      </c>
      <c r="B18" s="78" t="s">
        <v>110</v>
      </c>
      <c r="C18" s="78"/>
      <c r="D18" s="78"/>
      <c r="E18" s="78"/>
      <c r="F18" s="78"/>
      <c r="G18" s="76" t="s">
        <v>111</v>
      </c>
      <c r="H18" s="76" t="s">
        <v>112</v>
      </c>
    </row>
    <row r="19" customFormat="false" ht="15.95" hidden="false" customHeight="true" outlineLevel="0" collapsed="false">
      <c r="A19" s="75" t="s">
        <v>113</v>
      </c>
      <c r="B19" s="78" t="s">
        <v>114</v>
      </c>
      <c r="C19" s="78"/>
      <c r="D19" s="78"/>
      <c r="E19" s="78"/>
      <c r="F19" s="78"/>
      <c r="G19" s="76"/>
      <c r="H19" s="76"/>
    </row>
    <row r="20" customFormat="false" ht="27.4" hidden="false" customHeight="true" outlineLevel="0" collapsed="false">
      <c r="A20" s="75" t="s">
        <v>115</v>
      </c>
      <c r="B20" s="78" t="s">
        <v>116</v>
      </c>
      <c r="C20" s="78"/>
      <c r="D20" s="78"/>
      <c r="E20" s="78"/>
      <c r="F20" s="78"/>
      <c r="G20" s="76"/>
      <c r="H20" s="76"/>
    </row>
    <row r="21" customFormat="false" ht="13.8" hidden="false" customHeight="false" outlineLevel="0" collapsed="false">
      <c r="A21" s="77" t="s">
        <v>117</v>
      </c>
      <c r="B21" s="77"/>
      <c r="C21" s="77"/>
      <c r="D21" s="77"/>
      <c r="E21" s="77"/>
      <c r="F21" s="77"/>
      <c r="G21" s="77"/>
      <c r="H21" s="77"/>
    </row>
    <row r="22" customFormat="false" ht="59.4" hidden="false" customHeight="true" outlineLevel="0" collapsed="false">
      <c r="A22" s="75" t="s">
        <v>118</v>
      </c>
      <c r="B22" s="76" t="s">
        <v>119</v>
      </c>
      <c r="C22" s="76"/>
      <c r="D22" s="76"/>
      <c r="E22" s="76"/>
      <c r="F22" s="76"/>
      <c r="G22" s="76"/>
      <c r="H22" s="76"/>
    </row>
    <row r="23" customFormat="false" ht="13.8" hidden="false" customHeight="false" outlineLevel="0" collapsed="false">
      <c r="B23" s="86"/>
      <c r="C23" s="86"/>
      <c r="D23" s="86"/>
      <c r="E23" s="86"/>
      <c r="F23" s="86"/>
      <c r="G23" s="87"/>
      <c r="H23" s="88"/>
    </row>
    <row r="24" customFormat="false" ht="13.8" hidden="false" customHeight="true" outlineLevel="0" collapsed="false">
      <c r="A24" s="60" t="s">
        <v>77</v>
      </c>
      <c r="B24" s="60"/>
      <c r="C24" s="61"/>
      <c r="D24" s="61"/>
      <c r="E24" s="61"/>
      <c r="F24" s="61"/>
      <c r="G24" s="62"/>
      <c r="H24" s="62"/>
      <c r="I24" s="63"/>
      <c r="J24" s="63"/>
      <c r="K24" s="63"/>
      <c r="L24" s="61"/>
      <c r="M24" s="61"/>
      <c r="N24" s="64"/>
    </row>
    <row r="25" customFormat="false" ht="14.95" hidden="false" customHeight="true" outlineLevel="0" collapsed="false">
      <c r="A25" s="65" t="s">
        <v>78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customFormat="false" ht="17" hidden="false" customHeight="true" outlineLevel="0" collapsed="false">
      <c r="A26" s="65" t="s">
        <v>120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customFormat="false" ht="13.8" hidden="false" customHeight="false" outlineLevel="0" collapsed="false">
      <c r="B27" s="25"/>
      <c r="C27" s="89"/>
      <c r="D27" s="89"/>
      <c r="E27" s="89"/>
      <c r="F27" s="89"/>
      <c r="G27" s="89"/>
      <c r="H27" s="9"/>
    </row>
    <row r="28" customFormat="false" ht="14.25" hidden="false" customHeight="true" outlineLevel="0" collapsed="false">
      <c r="A28" s="5" t="s">
        <v>17</v>
      </c>
      <c r="B28" s="6"/>
      <c r="C28" s="6"/>
      <c r="D28" s="6"/>
      <c r="E28" s="0"/>
      <c r="F28" s="0"/>
      <c r="G28" s="0"/>
      <c r="H28" s="0"/>
    </row>
    <row r="29" customFormat="false" ht="38.85" hidden="false" customHeight="true" outlineLevel="0" collapsed="false">
      <c r="A29" s="7" t="s">
        <v>18</v>
      </c>
      <c r="B29" s="7"/>
      <c r="C29" s="42"/>
      <c r="D29" s="42"/>
      <c r="E29" s="0"/>
      <c r="F29" s="0"/>
      <c r="G29" s="2" t="s">
        <v>19</v>
      </c>
      <c r="H29" s="0"/>
    </row>
    <row r="30" customFormat="false" ht="14.25" hidden="false" customHeight="true" outlineLevel="0" collapsed="false">
      <c r="A30" s="6"/>
      <c r="B30" s="6"/>
      <c r="C30" s="6"/>
      <c r="D30" s="6"/>
      <c r="E30" s="0"/>
      <c r="F30" s="0"/>
      <c r="G30" s="0"/>
      <c r="H30" s="0"/>
    </row>
    <row r="31" customFormat="false" ht="14.25" hidden="false" customHeight="true" outlineLevel="0" collapsed="false">
      <c r="A31" s="6"/>
      <c r="B31" s="6"/>
      <c r="C31" s="6"/>
      <c r="D31" s="6"/>
      <c r="E31" s="0"/>
      <c r="F31" s="0"/>
      <c r="G31" s="0"/>
      <c r="H31" s="0"/>
    </row>
    <row r="32" customFormat="false" ht="14.25" hidden="false" customHeight="true" outlineLevel="0" collapsed="false">
      <c r="A32" s="5" t="s">
        <v>20</v>
      </c>
      <c r="B32" s="6"/>
      <c r="C32" s="6"/>
      <c r="D32" s="6"/>
      <c r="E32" s="0"/>
      <c r="F32" s="0"/>
      <c r="G32" s="0"/>
      <c r="H32" s="0"/>
    </row>
    <row r="33" customFormat="false" ht="14.25" hidden="false" customHeight="true" outlineLevel="0" collapsed="false">
      <c r="A33" s="7" t="s">
        <v>21</v>
      </c>
      <c r="B33" s="7"/>
      <c r="C33" s="6"/>
      <c r="D33" s="6"/>
      <c r="E33" s="0"/>
      <c r="F33" s="0"/>
      <c r="G33" s="2" t="s">
        <v>22</v>
      </c>
      <c r="H33" s="0"/>
    </row>
    <row r="1048576" customFormat="false" ht="12.8" hidden="false" customHeight="false" outlineLevel="0" collapsed="false"/>
  </sheetData>
  <mergeCells count="25">
    <mergeCell ref="B1:H1"/>
    <mergeCell ref="A2:C2"/>
    <mergeCell ref="B3:F3"/>
    <mergeCell ref="A4:H4"/>
    <mergeCell ref="B5:F5"/>
    <mergeCell ref="A6:H6"/>
    <mergeCell ref="B7:F7"/>
    <mergeCell ref="B8:F8"/>
    <mergeCell ref="B9:F9"/>
    <mergeCell ref="A10:H10"/>
    <mergeCell ref="B11:F11"/>
    <mergeCell ref="B12:F12"/>
    <mergeCell ref="A17:H17"/>
    <mergeCell ref="B18:F18"/>
    <mergeCell ref="G18:G20"/>
    <mergeCell ref="H18:H20"/>
    <mergeCell ref="B19:F19"/>
    <mergeCell ref="B20:F20"/>
    <mergeCell ref="A21:H21"/>
    <mergeCell ref="B22:H22"/>
    <mergeCell ref="A24:B24"/>
    <mergeCell ref="A25:N25"/>
    <mergeCell ref="A26:N26"/>
    <mergeCell ref="A29:B29"/>
    <mergeCell ref="A33:B33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76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6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L17" activeCellId="2" sqref="L47:L48 L50 L17"/>
    </sheetView>
  </sheetViews>
  <sheetFormatPr defaultColWidth="10.25" defaultRowHeight="14.25" zeroHeight="false" outlineLevelRow="0" outlineLevelCol="0"/>
  <cols>
    <col collapsed="false" customWidth="true" hidden="false" outlineLevel="0" max="1" min="1" style="25" width="27.26"/>
    <col collapsed="false" customWidth="true" hidden="false" outlineLevel="0" max="2" min="2" style="25" width="14.25"/>
    <col collapsed="false" customWidth="true" hidden="false" outlineLevel="0" max="3" min="3" style="90" width="7.25"/>
    <col collapsed="false" customWidth="true" hidden="false" outlineLevel="0" max="4" min="4" style="91" width="11.25"/>
    <col collapsed="false" customWidth="true" hidden="false" outlineLevel="0" max="5" min="5" style="91" width="11.38"/>
    <col collapsed="false" customWidth="true" hidden="false" outlineLevel="0" max="6" min="6" style="91" width="7.25"/>
    <col collapsed="false" customWidth="true" hidden="false" outlineLevel="0" max="7" min="7" style="92" width="8.25"/>
    <col collapsed="false" customWidth="true" hidden="false" outlineLevel="0" max="8" min="8" style="92" width="7.25"/>
    <col collapsed="false" customWidth="true" hidden="false" outlineLevel="0" max="9" min="9" style="91" width="9.38"/>
    <col collapsed="false" customWidth="true" hidden="false" outlineLevel="0" max="10" min="10" style="91" width="9.75"/>
    <col collapsed="false" customWidth="true" hidden="false" outlineLevel="0" max="11" min="11" style="91" width="7.75"/>
    <col collapsed="false" customWidth="true" hidden="false" outlineLevel="0" max="12" min="12" style="91" width="8.25"/>
    <col collapsed="false" customWidth="true" hidden="false" outlineLevel="0" max="13" min="13" style="91" width="13.25"/>
    <col collapsed="false" customWidth="false" hidden="false" outlineLevel="0" max="62" min="14" style="91" width="10.27"/>
    <col collapsed="false" customWidth="false" hidden="false" outlineLevel="0" max="64" min="63" style="93" width="10.27"/>
  </cols>
  <sheetData>
    <row r="1" customFormat="false" ht="15.75" hidden="false" customHeight="true" outlineLevel="0" collapsed="false">
      <c r="A1" s="94" t="s">
        <v>121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customFormat="false" ht="14.25" hidden="false" customHeight="false" outlineLevel="0" collapsed="false">
      <c r="A2" s="95" t="str">
        <f aca="false">Обложка!D8</f>
        <v>01.02.2022 — 28.02.2022</v>
      </c>
    </row>
    <row r="3" s="98" customFormat="true" ht="46" hidden="false" customHeight="false" outlineLevel="0" collapsed="false">
      <c r="A3" s="96" t="s">
        <v>122</v>
      </c>
      <c r="B3" s="96" t="s">
        <v>123</v>
      </c>
      <c r="C3" s="96" t="s">
        <v>124</v>
      </c>
      <c r="D3" s="96" t="s">
        <v>125</v>
      </c>
      <c r="E3" s="96" t="s">
        <v>126</v>
      </c>
      <c r="F3" s="96" t="s">
        <v>127</v>
      </c>
      <c r="G3" s="96" t="s">
        <v>128</v>
      </c>
      <c r="H3" s="96" t="s">
        <v>129</v>
      </c>
      <c r="I3" s="96" t="s">
        <v>130</v>
      </c>
      <c r="J3" s="96" t="s">
        <v>131</v>
      </c>
      <c r="K3" s="96" t="s">
        <v>132</v>
      </c>
      <c r="L3" s="96" t="s">
        <v>133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</row>
    <row r="4" customFormat="false" ht="39.4" hidden="false" customHeight="true" outlineLevel="0" collapsed="false">
      <c r="A4" s="36" t="s">
        <v>134</v>
      </c>
      <c r="B4" s="99" t="s">
        <v>135</v>
      </c>
      <c r="C4" s="38" t="s">
        <v>136</v>
      </c>
      <c r="D4" s="100" t="s">
        <v>137</v>
      </c>
      <c r="E4" s="38" t="s">
        <v>138</v>
      </c>
      <c r="F4" s="101" t="n">
        <v>13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</row>
    <row r="5" customFormat="false" ht="33.2" hidden="false" customHeight="true" outlineLevel="0" collapsed="false">
      <c r="A5" s="36" t="s">
        <v>139</v>
      </c>
      <c r="B5" s="99" t="s">
        <v>135</v>
      </c>
      <c r="C5" s="38" t="s">
        <v>136</v>
      </c>
      <c r="D5" s="100" t="s">
        <v>140</v>
      </c>
      <c r="E5" s="38" t="s">
        <v>138</v>
      </c>
      <c r="F5" s="101" t="n">
        <v>22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</row>
    <row r="6" customFormat="false" ht="59.4" hidden="false" customHeight="true" outlineLevel="0" collapsed="false">
      <c r="A6" s="36" t="s">
        <v>141</v>
      </c>
      <c r="B6" s="99" t="s">
        <v>135</v>
      </c>
      <c r="C6" s="38" t="s">
        <v>136</v>
      </c>
      <c r="D6" s="100" t="s">
        <v>142</v>
      </c>
      <c r="E6" s="38" t="s">
        <v>138</v>
      </c>
      <c r="F6" s="101" t="n">
        <v>53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</row>
    <row r="7" customFormat="false" ht="33.2" hidden="false" customHeight="true" outlineLevel="0" collapsed="false">
      <c r="A7" s="36" t="s">
        <v>143</v>
      </c>
      <c r="B7" s="99" t="s">
        <v>135</v>
      </c>
      <c r="C7" s="38" t="s">
        <v>136</v>
      </c>
      <c r="D7" s="100" t="s">
        <v>144</v>
      </c>
      <c r="E7" s="38" t="s">
        <v>138</v>
      </c>
      <c r="F7" s="101" t="n">
        <v>24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</row>
    <row r="8" customFormat="false" ht="33.2" hidden="false" customHeight="true" outlineLevel="0" collapsed="false">
      <c r="A8" s="36" t="s">
        <v>134</v>
      </c>
      <c r="B8" s="99" t="s">
        <v>135</v>
      </c>
      <c r="C8" s="38" t="s">
        <v>145</v>
      </c>
      <c r="D8" s="100" t="s">
        <v>146</v>
      </c>
      <c r="E8" s="38" t="s">
        <v>138</v>
      </c>
      <c r="F8" s="101" t="n">
        <v>5</v>
      </c>
      <c r="G8" s="100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s">
        <v>147</v>
      </c>
    </row>
    <row r="9" customFormat="false" ht="33.2" hidden="false" customHeight="true" outlineLevel="0" collapsed="false">
      <c r="A9" s="36" t="s">
        <v>139</v>
      </c>
      <c r="B9" s="99" t="s">
        <v>135</v>
      </c>
      <c r="C9" s="38" t="s">
        <v>145</v>
      </c>
      <c r="D9" s="100" t="s">
        <v>148</v>
      </c>
      <c r="E9" s="38" t="s">
        <v>138</v>
      </c>
      <c r="F9" s="101" t="n">
        <v>8</v>
      </c>
      <c r="G9" s="100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s">
        <v>147</v>
      </c>
    </row>
    <row r="10" customFormat="false" ht="33.2" hidden="false" customHeight="true" outlineLevel="0" collapsed="false">
      <c r="A10" s="36" t="s">
        <v>141</v>
      </c>
      <c r="B10" s="99" t="s">
        <v>135</v>
      </c>
      <c r="C10" s="38" t="s">
        <v>145</v>
      </c>
      <c r="D10" s="100" t="s">
        <v>149</v>
      </c>
      <c r="E10" s="38" t="s">
        <v>138</v>
      </c>
      <c r="F10" s="101" t="n">
        <v>11</v>
      </c>
      <c r="G10" s="100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s">
        <v>147</v>
      </c>
    </row>
    <row r="11" customFormat="false" ht="33.2" hidden="false" customHeight="true" outlineLevel="0" collapsed="false">
      <c r="A11" s="36" t="s">
        <v>143</v>
      </c>
      <c r="B11" s="99" t="s">
        <v>135</v>
      </c>
      <c r="C11" s="38" t="s">
        <v>145</v>
      </c>
      <c r="D11" s="100" t="s">
        <v>150</v>
      </c>
      <c r="E11" s="38" t="s">
        <v>138</v>
      </c>
      <c r="F11" s="101" t="n">
        <v>23</v>
      </c>
      <c r="G11" s="100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s">
        <v>147</v>
      </c>
    </row>
    <row r="12" customFormat="false" ht="33.2" hidden="false" customHeight="true" outlineLevel="0" collapsed="false">
      <c r="A12" s="36" t="s">
        <v>151</v>
      </c>
      <c r="B12" s="99" t="s">
        <v>135</v>
      </c>
      <c r="C12" s="38" t="s">
        <v>145</v>
      </c>
      <c r="D12" s="100" t="n">
        <v>1</v>
      </c>
      <c r="E12" s="38" t="s">
        <v>138</v>
      </c>
      <c r="F12" s="101" t="n">
        <v>1</v>
      </c>
      <c r="G12" s="100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s">
        <v>147</v>
      </c>
    </row>
    <row r="13" customFormat="false" ht="33.2" hidden="false" customHeight="true" outlineLevel="0" collapsed="false">
      <c r="A13" s="36" t="s">
        <v>141</v>
      </c>
      <c r="B13" s="99" t="s">
        <v>135</v>
      </c>
      <c r="C13" s="38" t="s">
        <v>107</v>
      </c>
      <c r="D13" s="100" t="n">
        <v>1.11</v>
      </c>
      <c r="E13" s="38" t="s">
        <v>138</v>
      </c>
      <c r="F13" s="101" t="n">
        <v>2</v>
      </c>
      <c r="G13" s="100" t="n">
        <v>0</v>
      </c>
      <c r="H13" s="102" t="n">
        <v>0</v>
      </c>
      <c r="I13" s="102" t="n">
        <v>0</v>
      </c>
      <c r="J13" s="102" t="n">
        <v>0</v>
      </c>
      <c r="K13" s="102" t="n">
        <v>0</v>
      </c>
      <c r="L13" s="102" t="n">
        <v>0</v>
      </c>
    </row>
    <row r="14" customFormat="false" ht="33.2" hidden="false" customHeight="true" outlineLevel="0" collapsed="false">
      <c r="A14" s="36" t="s">
        <v>152</v>
      </c>
      <c r="B14" s="99" t="s">
        <v>135</v>
      </c>
      <c r="C14" s="38" t="s">
        <v>107</v>
      </c>
      <c r="D14" s="100" t="n">
        <v>1.2</v>
      </c>
      <c r="E14" s="38" t="s">
        <v>138</v>
      </c>
      <c r="F14" s="101" t="n">
        <v>2</v>
      </c>
      <c r="G14" s="100" t="n">
        <v>0</v>
      </c>
      <c r="H14" s="102" t="n">
        <v>0</v>
      </c>
      <c r="I14" s="102" t="n">
        <v>0</v>
      </c>
      <c r="J14" s="102" t="n">
        <v>0</v>
      </c>
      <c r="K14" s="102" t="n">
        <v>0</v>
      </c>
      <c r="L14" s="102" t="n">
        <v>0</v>
      </c>
    </row>
    <row r="15" customFormat="false" ht="33.2" hidden="false" customHeight="true" outlineLevel="0" collapsed="false">
      <c r="A15" s="36" t="s">
        <v>143</v>
      </c>
      <c r="B15" s="99" t="s">
        <v>135</v>
      </c>
      <c r="C15" s="38" t="s">
        <v>107</v>
      </c>
      <c r="D15" s="100" t="s">
        <v>153</v>
      </c>
      <c r="E15" s="38" t="s">
        <v>138</v>
      </c>
      <c r="F15" s="101" t="n">
        <v>9</v>
      </c>
      <c r="G15" s="102" t="n">
        <v>0</v>
      </c>
      <c r="H15" s="102" t="n">
        <v>0</v>
      </c>
      <c r="I15" s="102" t="n">
        <v>0</v>
      </c>
      <c r="J15" s="102" t="n">
        <v>0</v>
      </c>
      <c r="K15" s="102" t="n">
        <v>0</v>
      </c>
      <c r="L15" s="102" t="n">
        <v>0</v>
      </c>
    </row>
    <row r="16" customFormat="false" ht="33.2" hidden="false" customHeight="true" outlineLevel="0" collapsed="false">
      <c r="A16" s="36" t="s">
        <v>154</v>
      </c>
      <c r="B16" s="99" t="s">
        <v>135</v>
      </c>
      <c r="C16" s="38" t="s">
        <v>107</v>
      </c>
      <c r="D16" s="100" t="n">
        <v>9.1</v>
      </c>
      <c r="E16" s="38" t="s">
        <v>138</v>
      </c>
      <c r="F16" s="101" t="n">
        <v>2</v>
      </c>
      <c r="G16" s="102" t="n">
        <v>0</v>
      </c>
      <c r="H16" s="102" t="n">
        <v>0</v>
      </c>
      <c r="I16" s="102" t="n">
        <v>0</v>
      </c>
      <c r="J16" s="102" t="n">
        <v>0</v>
      </c>
      <c r="K16" s="102" t="n">
        <v>0</v>
      </c>
      <c r="L16" s="102" t="n">
        <v>0</v>
      </c>
    </row>
    <row r="17" customFormat="false" ht="33.2" hidden="false" customHeight="true" outlineLevel="0" collapsed="false">
      <c r="A17" s="36" t="s">
        <v>155</v>
      </c>
      <c r="B17" s="36" t="s">
        <v>156</v>
      </c>
      <c r="C17" s="38" t="s">
        <v>136</v>
      </c>
      <c r="D17" s="103" t="s">
        <v>157</v>
      </c>
      <c r="E17" s="38" t="s">
        <v>158</v>
      </c>
      <c r="F17" s="101" t="n">
        <v>58</v>
      </c>
      <c r="G17" s="100" t="s">
        <v>159</v>
      </c>
      <c r="H17" s="102" t="n">
        <v>0</v>
      </c>
      <c r="I17" s="102" t="n">
        <v>0</v>
      </c>
      <c r="J17" s="102" t="n">
        <v>0</v>
      </c>
      <c r="K17" s="102" t="s">
        <v>160</v>
      </c>
      <c r="L17" s="102" t="s">
        <v>161</v>
      </c>
    </row>
    <row r="18" customFormat="false" ht="33.2" hidden="false" customHeight="true" outlineLevel="0" collapsed="false">
      <c r="A18" s="36" t="s">
        <v>162</v>
      </c>
      <c r="B18" s="99" t="s">
        <v>156</v>
      </c>
      <c r="C18" s="38" t="s">
        <v>136</v>
      </c>
      <c r="D18" s="100" t="s">
        <v>163</v>
      </c>
      <c r="E18" s="38" t="s">
        <v>158</v>
      </c>
      <c r="F18" s="101" t="n">
        <v>22</v>
      </c>
      <c r="G18" s="100" t="s">
        <v>164</v>
      </c>
      <c r="H18" s="102" t="n">
        <v>0</v>
      </c>
      <c r="I18" s="102" t="n">
        <v>0</v>
      </c>
      <c r="J18" s="102" t="n">
        <v>0</v>
      </c>
      <c r="K18" s="102" t="s">
        <v>165</v>
      </c>
      <c r="L18" s="102" t="s">
        <v>166</v>
      </c>
    </row>
    <row r="19" customFormat="false" ht="48.4" hidden="false" customHeight="true" outlineLevel="0" collapsed="false">
      <c r="A19" s="36" t="s">
        <v>167</v>
      </c>
      <c r="B19" s="99" t="s">
        <v>156</v>
      </c>
      <c r="C19" s="38" t="s">
        <v>136</v>
      </c>
      <c r="D19" s="100" t="s">
        <v>168</v>
      </c>
      <c r="E19" s="38" t="s">
        <v>158</v>
      </c>
      <c r="F19" s="101" t="n">
        <v>90</v>
      </c>
      <c r="G19" s="100" t="s">
        <v>169</v>
      </c>
      <c r="H19" s="102" t="n">
        <v>0</v>
      </c>
      <c r="I19" s="102" t="n">
        <v>0</v>
      </c>
      <c r="J19" s="102" t="n">
        <v>0</v>
      </c>
      <c r="K19" s="102" t="s">
        <v>170</v>
      </c>
      <c r="L19" s="102" t="s">
        <v>171</v>
      </c>
    </row>
    <row r="20" customFormat="false" ht="38.2" hidden="false" customHeight="true" outlineLevel="0" collapsed="false">
      <c r="A20" s="36" t="s">
        <v>172</v>
      </c>
      <c r="B20" s="99" t="s">
        <v>156</v>
      </c>
      <c r="C20" s="38" t="s">
        <v>136</v>
      </c>
      <c r="D20" s="100" t="s">
        <v>173</v>
      </c>
      <c r="E20" s="38" t="s">
        <v>158</v>
      </c>
      <c r="F20" s="101" t="n">
        <v>9</v>
      </c>
      <c r="G20" s="100" t="n">
        <v>0</v>
      </c>
      <c r="H20" s="102" t="n">
        <v>0</v>
      </c>
      <c r="I20" s="102" t="n">
        <v>0</v>
      </c>
      <c r="J20" s="102" t="n">
        <v>0</v>
      </c>
      <c r="K20" s="102" t="n">
        <v>0</v>
      </c>
      <c r="L20" s="102" t="n">
        <v>0</v>
      </c>
    </row>
    <row r="21" s="93" customFormat="true" ht="28.5" hidden="false" customHeight="true" outlineLevel="0" collapsed="false">
      <c r="A21" s="35" t="s">
        <v>174</v>
      </c>
      <c r="B21" s="99" t="s">
        <v>135</v>
      </c>
      <c r="C21" s="38" t="s">
        <v>136</v>
      </c>
      <c r="D21" s="38"/>
      <c r="E21" s="38"/>
      <c r="F21" s="104" t="n">
        <f aca="false">F4+F5+F6+F7</f>
        <v>112</v>
      </c>
      <c r="G21" s="105"/>
      <c r="H21" s="105"/>
      <c r="I21" s="106"/>
      <c r="J21" s="106"/>
      <c r="K21" s="106"/>
      <c r="L21" s="106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</row>
    <row r="22" s="93" customFormat="true" ht="28.5" hidden="false" customHeight="true" outlineLevel="0" collapsed="false">
      <c r="A22" s="35" t="s">
        <v>175</v>
      </c>
      <c r="B22" s="36" t="s">
        <v>156</v>
      </c>
      <c r="C22" s="38" t="s">
        <v>136</v>
      </c>
      <c r="D22" s="38"/>
      <c r="E22" s="38"/>
      <c r="F22" s="104" t="n">
        <f aca="false">F17+F18+F19+F20</f>
        <v>179</v>
      </c>
      <c r="G22" s="105"/>
      <c r="H22" s="105"/>
      <c r="I22" s="106"/>
      <c r="J22" s="106"/>
      <c r="K22" s="106"/>
      <c r="L22" s="106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</row>
    <row r="23" s="93" customFormat="true" ht="30" hidden="false" customHeight="true" outlineLevel="0" collapsed="false">
      <c r="A23" s="35" t="s">
        <v>176</v>
      </c>
      <c r="B23" s="99" t="s">
        <v>135</v>
      </c>
      <c r="C23" s="38" t="s">
        <v>177</v>
      </c>
      <c r="D23" s="38"/>
      <c r="E23" s="38"/>
      <c r="F23" s="104" t="n">
        <f aca="false">F8+F9+F10+F11+F12</f>
        <v>48</v>
      </c>
      <c r="G23" s="105"/>
      <c r="H23" s="105"/>
      <c r="I23" s="106"/>
      <c r="J23" s="106"/>
      <c r="K23" s="106"/>
      <c r="L23" s="106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</row>
    <row r="24" s="93" customFormat="true" ht="28.5" hidden="false" customHeight="true" outlineLevel="0" collapsed="false">
      <c r="A24" s="35" t="s">
        <v>178</v>
      </c>
      <c r="B24" s="99" t="s">
        <v>135</v>
      </c>
      <c r="C24" s="38" t="s">
        <v>107</v>
      </c>
      <c r="D24" s="38"/>
      <c r="E24" s="38"/>
      <c r="F24" s="104" t="n">
        <f aca="false">F13+F14+F15+F16</f>
        <v>15</v>
      </c>
      <c r="G24" s="105"/>
      <c r="H24" s="105"/>
      <c r="I24" s="106"/>
      <c r="J24" s="106"/>
      <c r="K24" s="106"/>
      <c r="L24" s="106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</row>
    <row r="25" s="93" customFormat="true" ht="23.25" hidden="false" customHeight="true" outlineLevel="0" collapsed="false">
      <c r="A25" s="36" t="s">
        <v>179</v>
      </c>
      <c r="B25" s="23"/>
      <c r="C25" s="23"/>
      <c r="D25" s="23"/>
      <c r="E25" s="23"/>
      <c r="F25" s="23"/>
      <c r="G25" s="107" t="n">
        <v>10</v>
      </c>
      <c r="H25" s="105"/>
      <c r="I25" s="106"/>
      <c r="J25" s="106"/>
      <c r="K25" s="106"/>
      <c r="L25" s="106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</row>
    <row r="26" s="93" customFormat="true" ht="25.5" hidden="false" customHeight="false" outlineLevel="0" collapsed="false">
      <c r="A26" s="36" t="s">
        <v>180</v>
      </c>
      <c r="B26" s="24"/>
      <c r="C26" s="24"/>
      <c r="D26" s="24"/>
      <c r="E26" s="24"/>
      <c r="F26" s="24"/>
      <c r="G26" s="24"/>
      <c r="H26" s="107" t="n">
        <v>0</v>
      </c>
      <c r="I26" s="106"/>
      <c r="J26" s="106"/>
      <c r="K26" s="106"/>
      <c r="L26" s="106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</row>
    <row r="27" s="93" customFormat="true" ht="22.35" hidden="false" customHeight="true" outlineLevel="0" collapsed="false">
      <c r="A27" s="108" t="s">
        <v>181</v>
      </c>
      <c r="B27" s="23"/>
      <c r="C27" s="23"/>
      <c r="D27" s="23"/>
      <c r="E27" s="23"/>
      <c r="F27" s="23"/>
      <c r="G27" s="23"/>
      <c r="H27" s="107"/>
      <c r="I27" s="109" t="n">
        <v>0</v>
      </c>
      <c r="J27" s="106"/>
      <c r="K27" s="106"/>
      <c r="L27" s="106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</row>
    <row r="28" s="93" customFormat="true" ht="25.5" hidden="false" customHeight="false" outlineLevel="0" collapsed="false">
      <c r="A28" s="36" t="s">
        <v>182</v>
      </c>
      <c r="B28" s="23"/>
      <c r="C28" s="23"/>
      <c r="D28" s="23"/>
      <c r="E28" s="23"/>
      <c r="F28" s="23"/>
      <c r="G28" s="23"/>
      <c r="H28" s="23"/>
      <c r="I28" s="23"/>
      <c r="J28" s="109" t="n">
        <f aca="false">SUM(J4:J27)</f>
        <v>0</v>
      </c>
      <c r="K28" s="106"/>
      <c r="L28" s="10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</row>
    <row r="29" s="93" customFormat="true" ht="25.5" hidden="false" customHeight="false" outlineLevel="0" collapsed="false">
      <c r="A29" s="36" t="s">
        <v>183</v>
      </c>
      <c r="B29" s="23"/>
      <c r="C29" s="23"/>
      <c r="D29" s="23"/>
      <c r="E29" s="23"/>
      <c r="F29" s="23"/>
      <c r="G29" s="23"/>
      <c r="H29" s="23"/>
      <c r="I29" s="23"/>
      <c r="J29" s="23"/>
      <c r="K29" s="109" t="n">
        <f aca="false">SUM(K4:K28)</f>
        <v>0</v>
      </c>
      <c r="L29" s="106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</row>
    <row r="30" s="93" customFormat="true" ht="17.45" hidden="false" customHeight="true" outlineLevel="0" collapsed="false">
      <c r="A30" s="108" t="s">
        <v>184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9" t="n">
        <v>140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="93" customFormat="true" ht="12.75" hidden="false" customHeight="false" outlineLevel="0" collapsed="false">
      <c r="A31" s="110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106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</row>
    <row r="32" customFormat="false" ht="13.8" hidden="false" customHeight="false" outlineLevel="0" collapsed="false">
      <c r="A32" s="8" t="s">
        <v>76</v>
      </c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3.8" hidden="false" customHeight="false" outlineLevel="0" collapsed="false">
      <c r="A33" s="8"/>
      <c r="B33" s="0"/>
      <c r="C33" s="0"/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s="113" customFormat="true" ht="13.8" hidden="false" customHeight="false" outlineLevel="0" collapsed="false">
      <c r="A34" s="111" t="s">
        <v>185</v>
      </c>
      <c r="B34" s="112"/>
      <c r="D34" s="112"/>
      <c r="F34" s="114"/>
      <c r="G34" s="114"/>
      <c r="H34" s="114"/>
      <c r="AMG34" s="2"/>
      <c r="AMH34" s="2"/>
      <c r="AMI34" s="2"/>
      <c r="AMJ34" s="2"/>
    </row>
    <row r="35" s="113" customFormat="true" ht="13.8" hidden="false" customHeight="false" outlineLevel="0" collapsed="false">
      <c r="A35" s="111"/>
      <c r="B35" s="112"/>
      <c r="D35" s="112"/>
      <c r="F35" s="114"/>
      <c r="G35" s="114"/>
      <c r="H35" s="114"/>
      <c r="AMG35" s="2"/>
      <c r="AMH35" s="2"/>
      <c r="AMI35" s="2"/>
      <c r="AMJ35" s="2"/>
    </row>
    <row r="36" customFormat="false" ht="14.25" hidden="false" customHeight="true" outlineLevel="0" collapsed="false">
      <c r="A36" s="5" t="s">
        <v>17</v>
      </c>
      <c r="B36" s="6"/>
      <c r="C36" s="115"/>
    </row>
    <row r="37" customFormat="false" ht="16.15" hidden="false" customHeight="true" outlineLevel="0" collapsed="false">
      <c r="A37" s="7" t="s">
        <v>18</v>
      </c>
      <c r="B37" s="7"/>
      <c r="C37" s="7"/>
      <c r="E37" s="2" t="s">
        <v>19</v>
      </c>
    </row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6" customFormat="false" ht="14.25" hidden="false" customHeight="false" outlineLevel="0" collapsed="false">
      <c r="I46" s="91" t="s">
        <v>186</v>
      </c>
    </row>
  </sheetData>
  <mergeCells count="11">
    <mergeCell ref="A1:L1"/>
    <mergeCell ref="D21:E21"/>
    <mergeCell ref="D22:E22"/>
    <mergeCell ref="D23:E23"/>
    <mergeCell ref="B25:F25"/>
    <mergeCell ref="B26:G26"/>
    <mergeCell ref="B27:G27"/>
    <mergeCell ref="B28:I28"/>
    <mergeCell ref="B29:J29"/>
    <mergeCell ref="B30:K30"/>
    <mergeCell ref="A37:C37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52" colorId="64" zoomScale="90" zoomScaleNormal="90" zoomScalePageLayoutView="100" workbookViewId="0">
      <selection pane="topLeft" activeCell="I61" activeCellId="2" sqref="L47:L48 L50 I61"/>
    </sheetView>
  </sheetViews>
  <sheetFormatPr defaultColWidth="10.265625" defaultRowHeight="12" zeroHeight="false" outlineLevelRow="0" outlineLevelCol="0"/>
  <cols>
    <col collapsed="false" customWidth="true" hidden="false" outlineLevel="0" max="1" min="1" style="116" width="13.25"/>
    <col collapsed="false" customWidth="true" hidden="false" outlineLevel="0" max="2" min="2" style="117" width="9.75"/>
    <col collapsed="false" customWidth="true" hidden="false" outlineLevel="0" max="3" min="3" style="116" width="7.75"/>
    <col collapsed="false" customWidth="true" hidden="false" outlineLevel="0" max="4" min="4" style="116" width="7.25"/>
    <col collapsed="false" customWidth="true" hidden="false" outlineLevel="0" max="5" min="5" style="116" width="8.74"/>
    <col collapsed="false" customWidth="true" hidden="false" outlineLevel="0" max="6" min="6" style="116" width="5.75"/>
    <col collapsed="false" customWidth="true" hidden="false" outlineLevel="0" max="7" min="7" style="118" width="5.25"/>
    <col collapsed="false" customWidth="true" hidden="false" outlineLevel="0" max="8" min="8" style="118" width="17.25"/>
    <col collapsed="false" customWidth="true" hidden="false" outlineLevel="0" max="9" min="9" style="118" width="19.27"/>
    <col collapsed="false" customWidth="true" hidden="false" outlineLevel="0" max="10" min="10" style="119" width="26.74"/>
    <col collapsed="false" customWidth="false" hidden="false" outlineLevel="0" max="1024" min="11" style="116" width="10.27"/>
  </cols>
  <sheetData>
    <row r="1" s="121" customFormat="true" ht="13.5" hidden="false" customHeight="true" outlineLevel="0" collapsed="false">
      <c r="A1" s="120" t="s">
        <v>187</v>
      </c>
      <c r="B1" s="120"/>
      <c r="C1" s="120"/>
      <c r="D1" s="120"/>
      <c r="E1" s="120"/>
      <c r="F1" s="120"/>
      <c r="G1" s="120"/>
      <c r="H1" s="120"/>
      <c r="I1" s="120"/>
      <c r="J1" s="120"/>
    </row>
    <row r="2" s="121" customFormat="true" ht="13.5" hidden="false" customHeight="true" outlineLevel="0" collapsed="false">
      <c r="A2" s="122" t="s">
        <v>188</v>
      </c>
      <c r="B2" s="122" t="s">
        <v>189</v>
      </c>
      <c r="C2" s="117"/>
    </row>
    <row r="3" s="121" customFormat="true" ht="13.5" hidden="false" customHeight="true" outlineLevel="0" collapsed="false">
      <c r="A3" s="123" t="s">
        <v>122</v>
      </c>
      <c r="B3" s="124" t="s">
        <v>125</v>
      </c>
      <c r="C3" s="124" t="s">
        <v>190</v>
      </c>
      <c r="D3" s="125" t="s">
        <v>191</v>
      </c>
      <c r="E3" s="125" t="s">
        <v>86</v>
      </c>
      <c r="F3" s="125"/>
      <c r="G3" s="125"/>
      <c r="H3" s="125"/>
      <c r="I3" s="125"/>
      <c r="J3" s="125"/>
    </row>
    <row r="4" s="121" customFormat="true" ht="13.5" hidden="false" customHeight="true" outlineLevel="0" collapsed="false">
      <c r="A4" s="123"/>
      <c r="B4" s="123"/>
      <c r="C4" s="123"/>
      <c r="D4" s="125"/>
      <c r="E4" s="124" t="s">
        <v>192</v>
      </c>
      <c r="F4" s="125" t="s">
        <v>193</v>
      </c>
      <c r="G4" s="125"/>
      <c r="H4" s="123" t="s">
        <v>194</v>
      </c>
      <c r="I4" s="123" t="s">
        <v>195</v>
      </c>
      <c r="J4" s="124" t="s">
        <v>196</v>
      </c>
    </row>
    <row r="5" s="121" customFormat="true" ht="36" hidden="false" customHeight="true" outlineLevel="0" collapsed="false">
      <c r="A5" s="123"/>
      <c r="B5" s="123"/>
      <c r="C5" s="123"/>
      <c r="D5" s="123"/>
      <c r="E5" s="123"/>
      <c r="F5" s="124" t="s">
        <v>197</v>
      </c>
      <c r="G5" s="124" t="s">
        <v>198</v>
      </c>
      <c r="H5" s="123"/>
      <c r="I5" s="123"/>
      <c r="J5" s="124"/>
    </row>
    <row r="6" s="121" customFormat="true" ht="12" hidden="false" customHeight="true" outlineLevel="0" collapsed="false">
      <c r="A6" s="123"/>
      <c r="B6" s="123"/>
      <c r="C6" s="123"/>
      <c r="D6" s="123"/>
      <c r="E6" s="123"/>
      <c r="F6" s="124"/>
      <c r="G6" s="124"/>
      <c r="H6" s="123"/>
      <c r="I6" s="123"/>
      <c r="J6" s="124"/>
    </row>
    <row r="7" s="121" customFormat="true" ht="24" hidden="false" customHeight="true" outlineLevel="0" collapsed="false">
      <c r="A7" s="123" t="s">
        <v>199</v>
      </c>
      <c r="B7" s="123" t="n">
        <v>1.2</v>
      </c>
      <c r="C7" s="123" t="s">
        <v>138</v>
      </c>
      <c r="D7" s="123" t="s">
        <v>200</v>
      </c>
      <c r="E7" s="123" t="n">
        <v>0</v>
      </c>
      <c r="F7" s="124" t="s">
        <v>201</v>
      </c>
      <c r="G7" s="126" t="n">
        <v>2</v>
      </c>
      <c r="H7" s="124" t="n">
        <v>0</v>
      </c>
      <c r="I7" s="124" t="s">
        <v>11</v>
      </c>
      <c r="J7" s="123" t="s">
        <v>202</v>
      </c>
    </row>
    <row r="8" s="121" customFormat="true" ht="24" hidden="false" customHeight="true" outlineLevel="0" collapsed="false">
      <c r="A8" s="123" t="s">
        <v>203</v>
      </c>
      <c r="B8" s="123" t="s">
        <v>204</v>
      </c>
      <c r="C8" s="123" t="s">
        <v>138</v>
      </c>
      <c r="D8" s="123" t="str">
        <f aca="false">'контрол лист'!D7</f>
        <v>КИУ</v>
      </c>
      <c r="E8" s="123" t="n">
        <v>0</v>
      </c>
      <c r="F8" s="124" t="s">
        <v>201</v>
      </c>
      <c r="G8" s="127" t="n">
        <v>6</v>
      </c>
      <c r="H8" s="124" t="n">
        <v>0</v>
      </c>
      <c r="I8" s="124" t="s">
        <v>11</v>
      </c>
      <c r="J8" s="123" t="str">
        <f aca="false">'контрол лист'!J7</f>
        <v>АЛТ клей РОСС RU.АЯ12.Д02542</v>
      </c>
    </row>
    <row r="9" s="121" customFormat="true" ht="24" hidden="false" customHeight="true" outlineLevel="0" collapsed="false">
      <c r="A9" s="123" t="s">
        <v>205</v>
      </c>
      <c r="B9" s="123" t="s">
        <v>206</v>
      </c>
      <c r="C9" s="123" t="s">
        <v>138</v>
      </c>
      <c r="D9" s="123" t="str">
        <f aca="false">'контрол лист'!D8</f>
        <v>КИУ</v>
      </c>
      <c r="E9" s="123" t="n">
        <v>0</v>
      </c>
      <c r="F9" s="124" t="s">
        <v>201</v>
      </c>
      <c r="G9" s="127" t="n">
        <v>4</v>
      </c>
      <c r="H9" s="124" t="n">
        <v>0</v>
      </c>
      <c r="I9" s="124" t="s">
        <v>11</v>
      </c>
      <c r="J9" s="123" t="str">
        <f aca="false">'контрол лист'!J8</f>
        <v>АЛТ клей РОСС RU.АЯ12.Д02542</v>
      </c>
    </row>
    <row r="10" s="121" customFormat="true" ht="12" hidden="false" customHeight="true" outlineLevel="0" collapsed="false">
      <c r="A10" s="123" t="s">
        <v>207</v>
      </c>
      <c r="B10" s="123" t="s">
        <v>208</v>
      </c>
      <c r="C10" s="123" t="s">
        <v>138</v>
      </c>
      <c r="D10" s="123" t="str">
        <f aca="false">'контрол лист'!D9</f>
        <v>КИУ</v>
      </c>
      <c r="E10" s="123" t="n">
        <v>0</v>
      </c>
      <c r="F10" s="124" t="s">
        <v>201</v>
      </c>
      <c r="G10" s="127" t="n">
        <v>3</v>
      </c>
      <c r="H10" s="124" t="n">
        <v>0</v>
      </c>
      <c r="I10" s="124" t="s">
        <v>11</v>
      </c>
      <c r="J10" s="123" t="str">
        <f aca="false">'контрол лист'!J9</f>
        <v>АЛТ клей РОСС RU.АЯ12.Д02542</v>
      </c>
    </row>
    <row r="11" s="121" customFormat="true" ht="36" hidden="false" customHeight="true" outlineLevel="0" collapsed="false">
      <c r="A11" s="123" t="s">
        <v>209</v>
      </c>
      <c r="B11" s="123" t="n">
        <v>18.19</v>
      </c>
      <c r="C11" s="123" t="s">
        <v>138</v>
      </c>
      <c r="D11" s="123" t="str">
        <f aca="false">'контрол лист'!D10</f>
        <v>КИУ</v>
      </c>
      <c r="E11" s="123" t="n">
        <v>0</v>
      </c>
      <c r="F11" s="124" t="s">
        <v>201</v>
      </c>
      <c r="G11" s="127" t="n">
        <v>2</v>
      </c>
      <c r="H11" s="124" t="n">
        <v>0</v>
      </c>
      <c r="I11" s="124" t="s">
        <v>11</v>
      </c>
      <c r="J11" s="123" t="str">
        <f aca="false">'контрол лист'!J10</f>
        <v>АЛТ клей РОСС RU.АЯ12.Д02542</v>
      </c>
    </row>
    <row r="12" s="121" customFormat="true" ht="24" hidden="false" customHeight="true" outlineLevel="0" collapsed="false">
      <c r="A12" s="123" t="s">
        <v>210</v>
      </c>
      <c r="B12" s="123" t="n">
        <v>108</v>
      </c>
      <c r="C12" s="123" t="s">
        <v>138</v>
      </c>
      <c r="D12" s="123" t="str">
        <f aca="false">'контрол лист'!D11</f>
        <v>КИУ</v>
      </c>
      <c r="E12" s="123" t="n">
        <v>0</v>
      </c>
      <c r="F12" s="124" t="s">
        <v>201</v>
      </c>
      <c r="G12" s="127" t="n">
        <v>1</v>
      </c>
      <c r="H12" s="124" t="n">
        <v>0</v>
      </c>
      <c r="I12" s="124" t="s">
        <v>11</v>
      </c>
      <c r="J12" s="123" t="str">
        <f aca="false">'контрол лист'!J11</f>
        <v>АЛТ клей РОСС RU.АЯ12.Д02542</v>
      </c>
    </row>
    <row r="13" s="121" customFormat="true" ht="24" hidden="false" customHeight="true" outlineLevel="0" collapsed="false">
      <c r="A13" s="123" t="s">
        <v>211</v>
      </c>
      <c r="B13" s="123" t="n">
        <v>22.21</v>
      </c>
      <c r="C13" s="123" t="s">
        <v>138</v>
      </c>
      <c r="D13" s="123" t="str">
        <f aca="false">'контрол лист'!D12</f>
        <v>КИУ</v>
      </c>
      <c r="E13" s="123" t="n">
        <v>0</v>
      </c>
      <c r="F13" s="124" t="s">
        <v>201</v>
      </c>
      <c r="G13" s="127" t="n">
        <v>2</v>
      </c>
      <c r="H13" s="124" t="n">
        <v>0</v>
      </c>
      <c r="I13" s="124" t="s">
        <v>11</v>
      </c>
      <c r="J13" s="123" t="str">
        <f aca="false">'контрол лист'!J12</f>
        <v>АЛТ клей РОСС RU.АЯ12.Д02542</v>
      </c>
    </row>
    <row r="14" s="121" customFormat="true" ht="24" hidden="false" customHeight="true" outlineLevel="0" collapsed="false">
      <c r="A14" s="123" t="s">
        <v>212</v>
      </c>
      <c r="B14" s="123" t="n">
        <v>23.24</v>
      </c>
      <c r="C14" s="123" t="s">
        <v>138</v>
      </c>
      <c r="D14" s="123" t="str">
        <f aca="false">'контрол лист'!D13</f>
        <v>КИУ</v>
      </c>
      <c r="E14" s="123" t="n">
        <v>0</v>
      </c>
      <c r="F14" s="124" t="s">
        <v>201</v>
      </c>
      <c r="G14" s="127" t="n">
        <v>2</v>
      </c>
      <c r="H14" s="124" t="n">
        <v>0</v>
      </c>
      <c r="I14" s="124" t="s">
        <v>11</v>
      </c>
      <c r="J14" s="123" t="str">
        <f aca="false">'контрол лист'!J13</f>
        <v>АЛТ клей РОСС RU.АЯ12.Д02542</v>
      </c>
    </row>
    <row r="15" s="121" customFormat="true" ht="24" hidden="false" customHeight="true" outlineLevel="0" collapsed="false">
      <c r="A15" s="123" t="s">
        <v>213</v>
      </c>
      <c r="B15" s="123" t="n">
        <v>25.26</v>
      </c>
      <c r="C15" s="123" t="s">
        <v>138</v>
      </c>
      <c r="D15" s="123" t="str">
        <f aca="false">'контрол лист'!D14</f>
        <v>КИУ</v>
      </c>
      <c r="E15" s="123" t="n">
        <v>0</v>
      </c>
      <c r="F15" s="124" t="s">
        <v>201</v>
      </c>
      <c r="G15" s="127" t="n">
        <v>2</v>
      </c>
      <c r="H15" s="124" t="n">
        <v>0</v>
      </c>
      <c r="I15" s="124" t="s">
        <v>11</v>
      </c>
      <c r="J15" s="123" t="str">
        <f aca="false">'контрол лист'!J14</f>
        <v>АЛТ клей РОСС RU.АЯ12.Д02542</v>
      </c>
    </row>
    <row r="16" s="121" customFormat="true" ht="24" hidden="false" customHeight="true" outlineLevel="0" collapsed="false">
      <c r="A16" s="123" t="s">
        <v>214</v>
      </c>
      <c r="B16" s="123" t="s">
        <v>215</v>
      </c>
      <c r="C16" s="123" t="s">
        <v>138</v>
      </c>
      <c r="D16" s="123" t="str">
        <f aca="false">'контрол лист'!D15</f>
        <v>КИУ</v>
      </c>
      <c r="E16" s="123" t="n">
        <v>0</v>
      </c>
      <c r="F16" s="124" t="s">
        <v>201</v>
      </c>
      <c r="G16" s="127" t="n">
        <v>4</v>
      </c>
      <c r="H16" s="124" t="n">
        <v>0</v>
      </c>
      <c r="I16" s="124" t="s">
        <v>11</v>
      </c>
      <c r="J16" s="123" t="str">
        <f aca="false">'контрол лист'!J15</f>
        <v>АЛТ клей РОСС RU.АЯ12.Д02542</v>
      </c>
    </row>
    <row r="17" s="121" customFormat="true" ht="48" hidden="false" customHeight="true" outlineLevel="0" collapsed="false">
      <c r="A17" s="123" t="s">
        <v>216</v>
      </c>
      <c r="B17" s="123" t="s">
        <v>217</v>
      </c>
      <c r="C17" s="123" t="s">
        <v>138</v>
      </c>
      <c r="D17" s="123" t="str">
        <f aca="false">'контрол лист'!D16</f>
        <v>КИУ</v>
      </c>
      <c r="E17" s="123" t="n">
        <v>0</v>
      </c>
      <c r="F17" s="124" t="s">
        <v>201</v>
      </c>
      <c r="G17" s="127" t="n">
        <v>3</v>
      </c>
      <c r="H17" s="124" t="n">
        <v>0</v>
      </c>
      <c r="I17" s="124" t="s">
        <v>11</v>
      </c>
      <c r="J17" s="123" t="str">
        <f aca="false">'контрол лист'!J16</f>
        <v>АЛТ клей РОСС RU.АЯ12.Д02542</v>
      </c>
    </row>
    <row r="18" s="121" customFormat="true" ht="48" hidden="false" customHeight="true" outlineLevel="0" collapsed="false">
      <c r="A18" s="123" t="s">
        <v>218</v>
      </c>
      <c r="B18" s="123" t="n">
        <v>37</v>
      </c>
      <c r="C18" s="123" t="s">
        <v>138</v>
      </c>
      <c r="D18" s="123" t="str">
        <f aca="false">'контрол лист'!D17</f>
        <v>КИУ</v>
      </c>
      <c r="E18" s="123" t="n">
        <v>0</v>
      </c>
      <c r="F18" s="124" t="s">
        <v>201</v>
      </c>
      <c r="G18" s="127" t="n">
        <v>1</v>
      </c>
      <c r="H18" s="124" t="n">
        <v>0</v>
      </c>
      <c r="I18" s="124" t="s">
        <v>11</v>
      </c>
      <c r="J18" s="123" t="str">
        <f aca="false">'контрол лист'!J17</f>
        <v>АЛТ клей РОСС RU.АЯ12.Д02542</v>
      </c>
    </row>
    <row r="19" s="121" customFormat="true" ht="36" hidden="false" customHeight="true" outlineLevel="0" collapsed="false">
      <c r="A19" s="123" t="s">
        <v>219</v>
      </c>
      <c r="B19" s="123" t="s">
        <v>220</v>
      </c>
      <c r="C19" s="123" t="s">
        <v>138</v>
      </c>
      <c r="D19" s="123" t="str">
        <f aca="false">'контрол лист'!D18</f>
        <v>КИУ</v>
      </c>
      <c r="E19" s="123" t="s">
        <v>221</v>
      </c>
      <c r="F19" s="124" t="s">
        <v>222</v>
      </c>
      <c r="G19" s="127" t="n">
        <v>4</v>
      </c>
      <c r="H19" s="124" t="n">
        <v>1</v>
      </c>
      <c r="I19" s="124" t="s">
        <v>11</v>
      </c>
      <c r="J19" s="123" t="str">
        <f aca="false">'контрол лист'!J18</f>
        <v>АЛТ клей РОСС RU.АЯ12.Д02542</v>
      </c>
    </row>
    <row r="20" s="121" customFormat="true" ht="24" hidden="false" customHeight="true" outlineLevel="0" collapsed="false">
      <c r="A20" s="123" t="s">
        <v>223</v>
      </c>
      <c r="B20" s="123" t="s">
        <v>224</v>
      </c>
      <c r="C20" s="123" t="s">
        <v>138</v>
      </c>
      <c r="D20" s="123" t="str">
        <f aca="false">'контрол лист'!D19</f>
        <v>КИУ</v>
      </c>
      <c r="E20" s="123" t="n">
        <v>0</v>
      </c>
      <c r="F20" s="124" t="s">
        <v>201</v>
      </c>
      <c r="G20" s="127" t="n">
        <v>6</v>
      </c>
      <c r="H20" s="124" t="n">
        <v>0</v>
      </c>
      <c r="I20" s="124" t="s">
        <v>11</v>
      </c>
      <c r="J20" s="123" t="str">
        <f aca="false">'контрол лист'!J19</f>
        <v>АЛТ клей РОСС RU.АЯ12.Д02542</v>
      </c>
    </row>
    <row r="21" s="121" customFormat="true" ht="36" hidden="false" customHeight="true" outlineLevel="0" collapsed="false">
      <c r="A21" s="123" t="s">
        <v>225</v>
      </c>
      <c r="B21" s="123" t="s">
        <v>226</v>
      </c>
      <c r="C21" s="123" t="s">
        <v>138</v>
      </c>
      <c r="D21" s="123" t="str">
        <f aca="false">'контрол лист'!D20</f>
        <v>КИУ</v>
      </c>
      <c r="E21" s="123" t="n">
        <v>0</v>
      </c>
      <c r="F21" s="124" t="s">
        <v>227</v>
      </c>
      <c r="G21" s="127" t="n">
        <v>2</v>
      </c>
      <c r="H21" s="124" t="n">
        <v>0</v>
      </c>
      <c r="I21" s="124" t="s">
        <v>11</v>
      </c>
      <c r="J21" s="123" t="str">
        <f aca="false">'контрол лист'!J20</f>
        <v>АЛТ клей РОСС RU.АЯ12.Д02542</v>
      </c>
    </row>
    <row r="22" s="121" customFormat="true" ht="36" hidden="false" customHeight="true" outlineLevel="0" collapsed="false">
      <c r="A22" s="123" t="s">
        <v>228</v>
      </c>
      <c r="B22" s="123" t="n">
        <v>64.67</v>
      </c>
      <c r="C22" s="123" t="s">
        <v>138</v>
      </c>
      <c r="D22" s="123" t="str">
        <f aca="false">'контрол лист'!D21</f>
        <v>КИУ</v>
      </c>
      <c r="E22" s="123" t="n">
        <v>0</v>
      </c>
      <c r="F22" s="124" t="s">
        <v>201</v>
      </c>
      <c r="G22" s="127" t="n">
        <v>2</v>
      </c>
      <c r="H22" s="124" t="n">
        <v>0</v>
      </c>
      <c r="I22" s="124" t="s">
        <v>11</v>
      </c>
      <c r="J22" s="123" t="str">
        <f aca="false">'контрол лист'!J21</f>
        <v>АЛТ клей РОСС RU.АЯ12.Д02542</v>
      </c>
    </row>
    <row r="23" s="121" customFormat="true" ht="36" hidden="false" customHeight="true" outlineLevel="0" collapsed="false">
      <c r="A23" s="123" t="s">
        <v>229</v>
      </c>
      <c r="B23" s="123" t="n">
        <v>65.66</v>
      </c>
      <c r="C23" s="123" t="s">
        <v>138</v>
      </c>
      <c r="D23" s="123" t="str">
        <f aca="false">'контрол лист'!D22</f>
        <v>КИУ</v>
      </c>
      <c r="E23" s="123" t="n">
        <v>0</v>
      </c>
      <c r="F23" s="124" t="s">
        <v>201</v>
      </c>
      <c r="G23" s="127" t="n">
        <v>2</v>
      </c>
      <c r="H23" s="124" t="n">
        <v>0</v>
      </c>
      <c r="I23" s="124" t="s">
        <v>11</v>
      </c>
      <c r="J23" s="123" t="str">
        <f aca="false">'контрол лист'!J22</f>
        <v>АЛТ клей РОСС RU.АЯ12.Д02542</v>
      </c>
    </row>
    <row r="24" s="121" customFormat="true" ht="48" hidden="false" customHeight="true" outlineLevel="0" collapsed="false">
      <c r="A24" s="123" t="s">
        <v>230</v>
      </c>
      <c r="B24" s="123" t="s">
        <v>231</v>
      </c>
      <c r="C24" s="123" t="s">
        <v>138</v>
      </c>
      <c r="D24" s="123" t="str">
        <f aca="false">'контрол лист'!D23</f>
        <v>КИУ</v>
      </c>
      <c r="E24" s="123" t="n">
        <v>0</v>
      </c>
      <c r="F24" s="124" t="s">
        <v>201</v>
      </c>
      <c r="G24" s="127" t="n">
        <v>3</v>
      </c>
      <c r="H24" s="124" t="n">
        <v>0</v>
      </c>
      <c r="I24" s="124" t="s">
        <v>11</v>
      </c>
      <c r="J24" s="123" t="str">
        <f aca="false">'контрол лист'!J23</f>
        <v>АЛТ клей РОСС RU.АЯ12.Д02542</v>
      </c>
    </row>
    <row r="25" s="121" customFormat="true" ht="24" hidden="false" customHeight="true" outlineLevel="0" collapsed="false">
      <c r="A25" s="123" t="s">
        <v>232</v>
      </c>
      <c r="B25" s="123" t="n">
        <v>27.28</v>
      </c>
      <c r="C25" s="123" t="s">
        <v>138</v>
      </c>
      <c r="D25" s="123" t="str">
        <f aca="false">'контрол лист'!D24</f>
        <v>КИУ</v>
      </c>
      <c r="E25" s="123" t="n">
        <v>0</v>
      </c>
      <c r="F25" s="124" t="s">
        <v>201</v>
      </c>
      <c r="G25" s="127" t="n">
        <v>2</v>
      </c>
      <c r="H25" s="124" t="n">
        <v>0</v>
      </c>
      <c r="I25" s="124" t="s">
        <v>11</v>
      </c>
      <c r="J25" s="123" t="str">
        <f aca="false">'контрол лист'!J24</f>
        <v>АЛТ клей РОСС RU.АЯ12.Д02542</v>
      </c>
    </row>
    <row r="26" s="121" customFormat="true" ht="36" hidden="false" customHeight="true" outlineLevel="0" collapsed="false">
      <c r="A26" s="123" t="s">
        <v>233</v>
      </c>
      <c r="B26" s="123" t="s">
        <v>234</v>
      </c>
      <c r="C26" s="123" t="s">
        <v>138</v>
      </c>
      <c r="D26" s="123" t="str">
        <f aca="false">'контрол лист'!D25</f>
        <v>КИУ</v>
      </c>
      <c r="E26" s="123" t="n">
        <v>0</v>
      </c>
      <c r="F26" s="124" t="s">
        <v>201</v>
      </c>
      <c r="G26" s="127" t="n">
        <v>4</v>
      </c>
      <c r="H26" s="124" t="n">
        <v>0</v>
      </c>
      <c r="I26" s="124" t="s">
        <v>11</v>
      </c>
      <c r="J26" s="123" t="str">
        <f aca="false">'контрол лист'!J25</f>
        <v>АЛТ клей РОСС RU.АЯ12.Д02542</v>
      </c>
    </row>
    <row r="27" s="121" customFormat="true" ht="24" hidden="false" customHeight="true" outlineLevel="0" collapsed="false">
      <c r="A27" s="123" t="s">
        <v>235</v>
      </c>
      <c r="B27" s="123" t="s">
        <v>236</v>
      </c>
      <c r="C27" s="123" t="s">
        <v>138</v>
      </c>
      <c r="D27" s="123" t="str">
        <f aca="false">'контрол лист'!D26</f>
        <v>КИУ</v>
      </c>
      <c r="E27" s="123" t="n">
        <v>0</v>
      </c>
      <c r="F27" s="124" t="s">
        <v>201</v>
      </c>
      <c r="G27" s="127" t="n">
        <v>3</v>
      </c>
      <c r="H27" s="124" t="n">
        <v>0</v>
      </c>
      <c r="I27" s="124" t="s">
        <v>11</v>
      </c>
      <c r="J27" s="123" t="str">
        <f aca="false">'контрол лист'!J26</f>
        <v>АЛТ клей РОСС RU.АЯ12.Д02542</v>
      </c>
    </row>
    <row r="28" s="121" customFormat="true" ht="12" hidden="false" customHeight="true" outlineLevel="0" collapsed="false">
      <c r="A28" s="123" t="s">
        <v>237</v>
      </c>
      <c r="B28" s="123" t="n">
        <v>10.9</v>
      </c>
      <c r="C28" s="123" t="s">
        <v>138</v>
      </c>
      <c r="D28" s="123" t="str">
        <f aca="false">'контрол лист'!D27</f>
        <v>КИУ</v>
      </c>
      <c r="E28" s="123" t="n">
        <v>0</v>
      </c>
      <c r="F28" s="124" t="s">
        <v>201</v>
      </c>
      <c r="G28" s="127" t="n">
        <v>2</v>
      </c>
      <c r="H28" s="124" t="n">
        <v>0</v>
      </c>
      <c r="I28" s="124" t="s">
        <v>11</v>
      </c>
      <c r="J28" s="123" t="str">
        <f aca="false">'контрол лист'!J27</f>
        <v>АЛТ клей РОСС RU.АЯ12.Д02542</v>
      </c>
    </row>
    <row r="29" s="121" customFormat="true" ht="24" hidden="false" customHeight="true" outlineLevel="0" collapsed="false">
      <c r="A29" s="123" t="s">
        <v>238</v>
      </c>
      <c r="B29" s="123" t="n">
        <v>114</v>
      </c>
      <c r="C29" s="123" t="s">
        <v>138</v>
      </c>
      <c r="D29" s="123" t="str">
        <f aca="false">'контрол лист'!D28</f>
        <v>КИУ</v>
      </c>
      <c r="E29" s="123" t="n">
        <v>0</v>
      </c>
      <c r="F29" s="124" t="s">
        <v>201</v>
      </c>
      <c r="G29" s="127" t="n">
        <v>1</v>
      </c>
      <c r="H29" s="124" t="n">
        <v>0</v>
      </c>
      <c r="I29" s="124" t="s">
        <v>11</v>
      </c>
      <c r="J29" s="123" t="str">
        <f aca="false">'контрол лист'!J28</f>
        <v>АЛТ клей РОСС RU.АЯ12.Д02542</v>
      </c>
    </row>
    <row r="30" s="121" customFormat="true" ht="24" hidden="false" customHeight="true" outlineLevel="0" collapsed="false">
      <c r="A30" s="123" t="s">
        <v>239</v>
      </c>
      <c r="B30" s="123" t="s">
        <v>240</v>
      </c>
      <c r="C30" s="123" t="s">
        <v>138</v>
      </c>
      <c r="D30" s="123" t="str">
        <f aca="false">'контрол лист'!D29</f>
        <v>КИУ</v>
      </c>
      <c r="E30" s="123" t="n">
        <v>0</v>
      </c>
      <c r="F30" s="124" t="s">
        <v>201</v>
      </c>
      <c r="G30" s="127" t="n">
        <v>4</v>
      </c>
      <c r="H30" s="124" t="n">
        <v>0</v>
      </c>
      <c r="I30" s="124" t="s">
        <v>11</v>
      </c>
      <c r="J30" s="123" t="str">
        <f aca="false">'контрол лист'!J29</f>
        <v>АЛТ клей РОСС RU.АЯ12.Д02542</v>
      </c>
    </row>
    <row r="31" s="121" customFormat="true" ht="24" hidden="false" customHeight="true" outlineLevel="0" collapsed="false">
      <c r="A31" s="123" t="s">
        <v>241</v>
      </c>
      <c r="B31" s="123" t="n">
        <v>112</v>
      </c>
      <c r="C31" s="123" t="s">
        <v>138</v>
      </c>
      <c r="D31" s="123" t="str">
        <f aca="false">'контрол лист'!D30</f>
        <v>КИУ</v>
      </c>
      <c r="E31" s="123" t="n">
        <v>0</v>
      </c>
      <c r="F31" s="124" t="s">
        <v>201</v>
      </c>
      <c r="G31" s="127" t="n">
        <v>1</v>
      </c>
      <c r="H31" s="124" t="n">
        <v>0</v>
      </c>
      <c r="I31" s="124" t="s">
        <v>11</v>
      </c>
      <c r="J31" s="123" t="str">
        <f aca="false">'контрол лист'!J30</f>
        <v>АЛТ клей РОСС RU.АЯ12.Д02542</v>
      </c>
    </row>
    <row r="32" s="121" customFormat="true" ht="24" hidden="false" customHeight="true" outlineLevel="0" collapsed="false">
      <c r="A32" s="123" t="s">
        <v>242</v>
      </c>
      <c r="B32" s="123" t="s">
        <v>243</v>
      </c>
      <c r="C32" s="123" t="s">
        <v>138</v>
      </c>
      <c r="D32" s="123" t="str">
        <f aca="false">'контрол лист'!D31</f>
        <v>КИУ</v>
      </c>
      <c r="E32" s="123" t="n">
        <v>0</v>
      </c>
      <c r="F32" s="124" t="s">
        <v>201</v>
      </c>
      <c r="G32" s="127" t="n">
        <v>0</v>
      </c>
      <c r="H32" s="124" t="n">
        <v>0</v>
      </c>
      <c r="I32" s="124" t="s">
        <v>11</v>
      </c>
      <c r="J32" s="123" t="str">
        <f aca="false">'контрол лист'!J31</f>
        <v>АЛТ клей РОСС RU.АЯ12.Д02542</v>
      </c>
    </row>
    <row r="33" s="121" customFormat="true" ht="36" hidden="false" customHeight="true" outlineLevel="0" collapsed="false">
      <c r="A33" s="123" t="s">
        <v>233</v>
      </c>
      <c r="B33" s="123" t="s">
        <v>244</v>
      </c>
      <c r="C33" s="123" t="s">
        <v>138</v>
      </c>
      <c r="D33" s="123" t="str">
        <f aca="false">'контрол лист'!D32</f>
        <v>КИУ</v>
      </c>
      <c r="E33" s="123" t="n">
        <v>0</v>
      </c>
      <c r="F33" s="124" t="s">
        <v>201</v>
      </c>
      <c r="G33" s="127" t="n">
        <v>3</v>
      </c>
      <c r="H33" s="124" t="n">
        <v>0</v>
      </c>
      <c r="I33" s="124" t="s">
        <v>11</v>
      </c>
      <c r="J33" s="123" t="str">
        <f aca="false">'контрол лист'!J32</f>
        <v>АЛТ клей РОСС RU.АЯ12.Д02542</v>
      </c>
    </row>
    <row r="34" s="121" customFormat="true" ht="24" hidden="false" customHeight="true" outlineLevel="0" collapsed="false">
      <c r="A34" s="123" t="s">
        <v>232</v>
      </c>
      <c r="B34" s="123" t="n">
        <v>51.52</v>
      </c>
      <c r="C34" s="123" t="s">
        <v>138</v>
      </c>
      <c r="D34" s="123" t="str">
        <f aca="false">'контрол лист'!D33</f>
        <v>КИУ</v>
      </c>
      <c r="E34" s="123" t="n">
        <v>0</v>
      </c>
      <c r="F34" s="124" t="s">
        <v>201</v>
      </c>
      <c r="G34" s="127" t="n">
        <v>2</v>
      </c>
      <c r="H34" s="124" t="n">
        <v>0</v>
      </c>
      <c r="I34" s="124" t="s">
        <v>11</v>
      </c>
      <c r="J34" s="123" t="str">
        <f aca="false">'контрол лист'!J33</f>
        <v>АЛТ клей РОСС RU.АЯ12.Д02542</v>
      </c>
    </row>
    <row r="35" s="121" customFormat="true" ht="36" hidden="false" customHeight="true" outlineLevel="0" collapsed="false">
      <c r="A35" s="123" t="s">
        <v>245</v>
      </c>
      <c r="B35" s="123" t="s">
        <v>246</v>
      </c>
      <c r="C35" s="123" t="s">
        <v>138</v>
      </c>
      <c r="D35" s="123" t="str">
        <f aca="false">'контрол лист'!D34</f>
        <v>КИУ</v>
      </c>
      <c r="E35" s="123" t="n">
        <v>0</v>
      </c>
      <c r="F35" s="124" t="s">
        <v>201</v>
      </c>
      <c r="G35" s="127" t="n">
        <v>5</v>
      </c>
      <c r="H35" s="124" t="n">
        <v>0</v>
      </c>
      <c r="I35" s="124" t="s">
        <v>11</v>
      </c>
      <c r="J35" s="123" t="str">
        <f aca="false">'контрол лист'!J34</f>
        <v>АЛТ клей РОСС RU.АЯ12.Д02542</v>
      </c>
    </row>
    <row r="36" s="121" customFormat="true" ht="24" hidden="false" customHeight="true" outlineLevel="0" collapsed="false">
      <c r="A36" s="123" t="s">
        <v>247</v>
      </c>
      <c r="B36" s="123" t="s">
        <v>248</v>
      </c>
      <c r="C36" s="123" t="s">
        <v>138</v>
      </c>
      <c r="D36" s="123" t="str">
        <f aca="false">'контрол лист'!D35</f>
        <v>КИУ</v>
      </c>
      <c r="E36" s="123" t="n">
        <v>0</v>
      </c>
      <c r="F36" s="124" t="s">
        <v>201</v>
      </c>
      <c r="G36" s="127" t="n">
        <v>3</v>
      </c>
      <c r="H36" s="124" t="n">
        <v>0</v>
      </c>
      <c r="I36" s="124" t="s">
        <v>11</v>
      </c>
      <c r="J36" s="123" t="str">
        <f aca="false">'контрол лист'!J35</f>
        <v>АЛТ клей РОСС RU.АЯ12.Д02542</v>
      </c>
    </row>
    <row r="37" s="121" customFormat="true" ht="24" hidden="false" customHeight="true" outlineLevel="0" collapsed="false">
      <c r="A37" s="123" t="s">
        <v>249</v>
      </c>
      <c r="B37" s="123" t="s">
        <v>250</v>
      </c>
      <c r="C37" s="123" t="s">
        <v>138</v>
      </c>
      <c r="D37" s="123" t="str">
        <f aca="false">'контрол лист'!D36</f>
        <v>КИУ</v>
      </c>
      <c r="E37" s="123" t="n">
        <v>0</v>
      </c>
      <c r="F37" s="124" t="s">
        <v>201</v>
      </c>
      <c r="G37" s="127" t="n">
        <v>4</v>
      </c>
      <c r="H37" s="124" t="n">
        <v>0</v>
      </c>
      <c r="I37" s="124" t="s">
        <v>11</v>
      </c>
      <c r="J37" s="123" t="str">
        <f aca="false">'контрол лист'!J36</f>
        <v>АЛТ клей РОСС RU.АЯ12.Д02542</v>
      </c>
    </row>
    <row r="38" s="121" customFormat="true" ht="24" hidden="false" customHeight="true" outlineLevel="0" collapsed="false">
      <c r="A38" s="123" t="s">
        <v>251</v>
      </c>
      <c r="B38" s="123" t="s">
        <v>252</v>
      </c>
      <c r="C38" s="123" t="s">
        <v>138</v>
      </c>
      <c r="D38" s="123" t="str">
        <f aca="false">'контрол лист'!D37</f>
        <v>КИУ</v>
      </c>
      <c r="E38" s="123" t="n">
        <v>0</v>
      </c>
      <c r="F38" s="124" t="s">
        <v>201</v>
      </c>
      <c r="G38" s="127" t="n">
        <v>3</v>
      </c>
      <c r="H38" s="124" t="n">
        <v>0</v>
      </c>
      <c r="I38" s="124" t="s">
        <v>11</v>
      </c>
      <c r="J38" s="123" t="str">
        <f aca="false">'контрол лист'!J37</f>
        <v>АЛТ клей РОСС RU.АЯ12.Д02542</v>
      </c>
    </row>
    <row r="39" s="121" customFormat="true" ht="36" hidden="false" customHeight="true" outlineLevel="0" collapsed="false">
      <c r="A39" s="123" t="s">
        <v>253</v>
      </c>
      <c r="B39" s="123" t="n">
        <v>69</v>
      </c>
      <c r="C39" s="123" t="s">
        <v>138</v>
      </c>
      <c r="D39" s="123" t="str">
        <f aca="false">'контрол лист'!D38</f>
        <v>КИУ</v>
      </c>
      <c r="E39" s="123" t="n">
        <v>0</v>
      </c>
      <c r="F39" s="124" t="s">
        <v>201</v>
      </c>
      <c r="G39" s="127" t="n">
        <v>1</v>
      </c>
      <c r="H39" s="124" t="n">
        <v>0</v>
      </c>
      <c r="I39" s="124" t="s">
        <v>11</v>
      </c>
      <c r="J39" s="123" t="str">
        <f aca="false">'контрол лист'!J38</f>
        <v>АЛТ клей РОСС RU.АЯ12.Д02542</v>
      </c>
    </row>
    <row r="40" s="121" customFormat="true" ht="12" hidden="false" customHeight="true" outlineLevel="0" collapsed="false">
      <c r="A40" s="123" t="s">
        <v>254</v>
      </c>
      <c r="B40" s="123" t="n">
        <v>80</v>
      </c>
      <c r="C40" s="123" t="s">
        <v>138</v>
      </c>
      <c r="D40" s="123" t="str">
        <f aca="false">'контрол лист'!D39</f>
        <v>КИУ</v>
      </c>
      <c r="E40" s="123" t="n">
        <v>0</v>
      </c>
      <c r="F40" s="124" t="s">
        <v>201</v>
      </c>
      <c r="G40" s="127" t="n">
        <v>1</v>
      </c>
      <c r="H40" s="124" t="n">
        <v>0</v>
      </c>
      <c r="I40" s="124" t="s">
        <v>11</v>
      </c>
      <c r="J40" s="123" t="str">
        <f aca="false">'контрол лист'!J39</f>
        <v>АЛТ клей РОСС RU.АЯ12.Д02542</v>
      </c>
    </row>
    <row r="41" s="121" customFormat="true" ht="12" hidden="false" customHeight="true" outlineLevel="0" collapsed="false">
      <c r="A41" s="123" t="s">
        <v>255</v>
      </c>
      <c r="B41" s="123" t="n">
        <v>74.75</v>
      </c>
      <c r="C41" s="123" t="s">
        <v>138</v>
      </c>
      <c r="D41" s="123" t="str">
        <f aca="false">'контрол лист'!D40</f>
        <v>КИУ</v>
      </c>
      <c r="E41" s="123" t="n">
        <v>0</v>
      </c>
      <c r="F41" s="124" t="s">
        <v>201</v>
      </c>
      <c r="G41" s="127" t="n">
        <v>2</v>
      </c>
      <c r="H41" s="124" t="n">
        <v>0</v>
      </c>
      <c r="I41" s="124" t="s">
        <v>11</v>
      </c>
      <c r="J41" s="123" t="str">
        <f aca="false">'контрол лист'!J40</f>
        <v>АЛТ клей РОСС RU.АЯ12.Д02542</v>
      </c>
    </row>
    <row r="42" s="121" customFormat="true" ht="36" hidden="false" customHeight="true" outlineLevel="0" collapsed="false">
      <c r="A42" s="123" t="s">
        <v>256</v>
      </c>
      <c r="B42" s="123" t="s">
        <v>257</v>
      </c>
      <c r="C42" s="123" t="s">
        <v>138</v>
      </c>
      <c r="D42" s="123" t="str">
        <f aca="false">'контрол лист'!D41</f>
        <v>КИУ</v>
      </c>
      <c r="E42" s="123" t="n">
        <v>0</v>
      </c>
      <c r="F42" s="124" t="s">
        <v>201</v>
      </c>
      <c r="G42" s="127" t="n">
        <v>11</v>
      </c>
      <c r="H42" s="124" t="n">
        <v>0</v>
      </c>
      <c r="I42" s="124" t="s">
        <v>11</v>
      </c>
      <c r="J42" s="123" t="str">
        <f aca="false">'контрол лист'!J41</f>
        <v>АЛТ клей РОСС RU.АЯ12.Д02542</v>
      </c>
    </row>
    <row r="43" s="121" customFormat="true" ht="24" hidden="false" customHeight="true" outlineLevel="0" collapsed="false">
      <c r="A43" s="123" t="s">
        <v>258</v>
      </c>
      <c r="B43" s="123" t="n">
        <v>96.97</v>
      </c>
      <c r="C43" s="123" t="s">
        <v>138</v>
      </c>
      <c r="D43" s="123" t="str">
        <f aca="false">'контрол лист'!D42</f>
        <v>КИУ</v>
      </c>
      <c r="E43" s="123" t="n">
        <v>0</v>
      </c>
      <c r="F43" s="124" t="s">
        <v>201</v>
      </c>
      <c r="G43" s="127" t="n">
        <v>2</v>
      </c>
      <c r="H43" s="124" t="n">
        <v>0</v>
      </c>
      <c r="I43" s="124" t="s">
        <v>11</v>
      </c>
      <c r="J43" s="123" t="str">
        <f aca="false">'контрол лист'!J42</f>
        <v>АЛТ клей РОСС RU.АЯ12.Д02542</v>
      </c>
    </row>
    <row r="44" s="121" customFormat="true" ht="24" hidden="false" customHeight="true" outlineLevel="0" collapsed="false">
      <c r="A44" s="123" t="s">
        <v>259</v>
      </c>
      <c r="B44" s="123" t="s">
        <v>260</v>
      </c>
      <c r="C44" s="123" t="s">
        <v>138</v>
      </c>
      <c r="D44" s="123" t="str">
        <f aca="false">'контрол лист'!D43</f>
        <v>КИУ</v>
      </c>
      <c r="E44" s="123" t="n">
        <v>0</v>
      </c>
      <c r="F44" s="124" t="s">
        <v>201</v>
      </c>
      <c r="G44" s="127" t="n">
        <v>3</v>
      </c>
      <c r="H44" s="124" t="n">
        <v>0</v>
      </c>
      <c r="I44" s="124" t="s">
        <v>11</v>
      </c>
      <c r="J44" s="123" t="str">
        <f aca="false">'контрол лист'!J43</f>
        <v>АЛТ клей РОСС RU.АЯ12.Д02542</v>
      </c>
    </row>
    <row r="45" s="121" customFormat="true" ht="24" hidden="false" customHeight="true" outlineLevel="0" collapsed="false">
      <c r="A45" s="123" t="s">
        <v>261</v>
      </c>
      <c r="B45" s="123" t="s">
        <v>262</v>
      </c>
      <c r="C45" s="123" t="s">
        <v>138</v>
      </c>
      <c r="D45" s="123" t="str">
        <f aca="false">'контрол лист'!D44</f>
        <v>КИУ</v>
      </c>
      <c r="E45" s="123" t="n">
        <v>0</v>
      </c>
      <c r="F45" s="124" t="s">
        <v>201</v>
      </c>
      <c r="G45" s="127" t="n">
        <v>4</v>
      </c>
      <c r="H45" s="124" t="n">
        <v>0</v>
      </c>
      <c r="I45" s="124" t="s">
        <v>11</v>
      </c>
      <c r="J45" s="123" t="str">
        <f aca="false">'контрол лист'!J44</f>
        <v>АЛТ клей РОСС RU.АЯ12.Д02542</v>
      </c>
    </row>
    <row r="46" s="121" customFormat="true" ht="36" hidden="false" customHeight="true" outlineLevel="0" collapsed="false">
      <c r="A46" s="123" t="s">
        <v>263</v>
      </c>
      <c r="B46" s="123" t="s">
        <v>264</v>
      </c>
      <c r="C46" s="123" t="s">
        <v>265</v>
      </c>
      <c r="D46" s="123" t="str">
        <f aca="false">'контрол лист'!D45</f>
        <v>КИУ</v>
      </c>
      <c r="E46" s="123" t="n">
        <v>0</v>
      </c>
      <c r="F46" s="124" t="s">
        <v>201</v>
      </c>
      <c r="G46" s="123" t="n">
        <v>8</v>
      </c>
      <c r="H46" s="124" t="n">
        <v>0</v>
      </c>
      <c r="I46" s="124" t="s">
        <v>11</v>
      </c>
      <c r="J46" s="123" t="s">
        <v>266</v>
      </c>
    </row>
    <row r="47" s="121" customFormat="true" ht="24" hidden="false" customHeight="true" outlineLevel="0" collapsed="false">
      <c r="A47" s="123" t="s">
        <v>267</v>
      </c>
      <c r="B47" s="123" t="s">
        <v>268</v>
      </c>
      <c r="C47" s="123" t="s">
        <v>265</v>
      </c>
      <c r="D47" s="123" t="str">
        <f aca="false">'контрол лист'!D46</f>
        <v>КИУ</v>
      </c>
      <c r="E47" s="123" t="n">
        <v>0</v>
      </c>
      <c r="F47" s="124" t="s">
        <v>201</v>
      </c>
      <c r="G47" s="123" t="n">
        <v>10</v>
      </c>
      <c r="H47" s="124" t="n">
        <v>0</v>
      </c>
      <c r="I47" s="124" t="s">
        <v>11</v>
      </c>
      <c r="J47" s="123" t="str">
        <f aca="false">'контрол лист'!J46</f>
        <v>Бродифакум 0,005% РОСС RU Д-RU.АД37.В.11289/19</v>
      </c>
    </row>
    <row r="48" s="121" customFormat="true" ht="24" hidden="false" customHeight="true" outlineLevel="0" collapsed="false">
      <c r="A48" s="123" t="s">
        <v>269</v>
      </c>
      <c r="B48" s="123" t="s">
        <v>270</v>
      </c>
      <c r="C48" s="123" t="s">
        <v>265</v>
      </c>
      <c r="D48" s="123" t="str">
        <f aca="false">'контрол лист'!D47</f>
        <v>КИУ</v>
      </c>
      <c r="E48" s="123" t="n">
        <v>0</v>
      </c>
      <c r="F48" s="124" t="s">
        <v>201</v>
      </c>
      <c r="G48" s="123" t="n">
        <v>8</v>
      </c>
      <c r="H48" s="124" t="n">
        <v>0</v>
      </c>
      <c r="I48" s="124" t="s">
        <v>11</v>
      </c>
      <c r="J48" s="123" t="str">
        <f aca="false">'контрол лист'!J47</f>
        <v>Бродифакум 0,005% РОСС RU Д-RU.АД37.В.11289/19</v>
      </c>
    </row>
    <row r="49" s="121" customFormat="true" ht="24" hidden="false" customHeight="true" outlineLevel="0" collapsed="false">
      <c r="A49" s="123" t="s">
        <v>271</v>
      </c>
      <c r="B49" s="123" t="s">
        <v>272</v>
      </c>
      <c r="C49" s="123" t="s">
        <v>265</v>
      </c>
      <c r="D49" s="123" t="str">
        <f aca="false">'контрол лист'!D48</f>
        <v>КИУ</v>
      </c>
      <c r="E49" s="123" t="n">
        <v>0</v>
      </c>
      <c r="F49" s="124" t="s">
        <v>201</v>
      </c>
      <c r="G49" s="123" t="n">
        <v>8</v>
      </c>
      <c r="H49" s="124" t="n">
        <v>0</v>
      </c>
      <c r="I49" s="124" t="s">
        <v>11</v>
      </c>
      <c r="J49" s="123" t="str">
        <f aca="false">'контрол лист'!J48</f>
        <v>Бродифакум 0,005% РОСС RU Д-RU.АД37.В.11289/19</v>
      </c>
    </row>
    <row r="50" s="121" customFormat="true" ht="24" hidden="false" customHeight="true" outlineLevel="0" collapsed="false">
      <c r="A50" s="123" t="s">
        <v>273</v>
      </c>
      <c r="B50" s="123" t="s">
        <v>274</v>
      </c>
      <c r="C50" s="123" t="s">
        <v>265</v>
      </c>
      <c r="D50" s="123" t="str">
        <f aca="false">'контрол лист'!D49</f>
        <v>КИУ</v>
      </c>
      <c r="E50" s="123" t="n">
        <v>0</v>
      </c>
      <c r="F50" s="124" t="s">
        <v>201</v>
      </c>
      <c r="G50" s="123" t="n">
        <v>8</v>
      </c>
      <c r="H50" s="124" t="n">
        <v>0</v>
      </c>
      <c r="I50" s="124" t="s">
        <v>11</v>
      </c>
      <c r="J50" s="123" t="str">
        <f aca="false">'контрол лист'!J49</f>
        <v>Бродифакум 0,005% РОСС RU Д-RU.АД37.В.11289/19</v>
      </c>
    </row>
    <row r="51" s="121" customFormat="true" ht="24" hidden="false" customHeight="true" outlineLevel="0" collapsed="false">
      <c r="A51" s="123" t="s">
        <v>275</v>
      </c>
      <c r="B51" s="123" t="s">
        <v>276</v>
      </c>
      <c r="C51" s="123" t="s">
        <v>265</v>
      </c>
      <c r="D51" s="123" t="str">
        <f aca="false">'контрол лист'!D50</f>
        <v>КИУ</v>
      </c>
      <c r="E51" s="123" t="n">
        <v>0</v>
      </c>
      <c r="F51" s="124" t="s">
        <v>277</v>
      </c>
      <c r="G51" s="123" t="n">
        <v>5</v>
      </c>
      <c r="H51" s="124" t="n">
        <v>0</v>
      </c>
      <c r="I51" s="124" t="s">
        <v>11</v>
      </c>
      <c r="J51" s="123" t="str">
        <f aca="false">'контрол лист'!J50</f>
        <v>Бродифакум 0,005% РОСС RU Д-RU.АД37.В.11289/19</v>
      </c>
    </row>
    <row r="52" s="121" customFormat="true" ht="36" hidden="false" customHeight="true" outlineLevel="0" collapsed="false">
      <c r="A52" s="123" t="s">
        <v>278</v>
      </c>
      <c r="B52" s="123" t="s">
        <v>279</v>
      </c>
      <c r="C52" s="123" t="s">
        <v>265</v>
      </c>
      <c r="D52" s="123" t="str">
        <f aca="false">'контрол лист'!D51</f>
        <v>КИУ</v>
      </c>
      <c r="E52" s="123" t="n">
        <v>0</v>
      </c>
      <c r="F52" s="124" t="s">
        <v>277</v>
      </c>
      <c r="G52" s="123" t="n">
        <v>11</v>
      </c>
      <c r="H52" s="124" t="n">
        <v>0</v>
      </c>
      <c r="I52" s="124" t="s">
        <v>11</v>
      </c>
      <c r="J52" s="123" t="str">
        <f aca="false">'контрол лист'!J51</f>
        <v>Бродифакум 0,005% РОСС RU Д-RU.АД37.В.11289/19</v>
      </c>
    </row>
    <row r="53" s="121" customFormat="true" ht="24" hidden="false" customHeight="true" outlineLevel="0" collapsed="false">
      <c r="A53" s="123" t="s">
        <v>280</v>
      </c>
      <c r="B53" s="123" t="s">
        <v>281</v>
      </c>
      <c r="C53" s="123" t="s">
        <v>265</v>
      </c>
      <c r="D53" s="123" t="str">
        <f aca="false">'контрол лист'!D52</f>
        <v>КИУ</v>
      </c>
      <c r="E53" s="123" t="n">
        <v>0</v>
      </c>
      <c r="F53" s="124" t="s">
        <v>282</v>
      </c>
      <c r="G53" s="123" t="n">
        <v>6</v>
      </c>
      <c r="H53" s="124" t="n">
        <v>0</v>
      </c>
      <c r="I53" s="124" t="s">
        <v>11</v>
      </c>
      <c r="J53" s="123" t="str">
        <f aca="false">'контрол лист'!J52</f>
        <v>Бродифакум 0,005% РОСС RU Д-RU.АД37.В.11289/19</v>
      </c>
    </row>
    <row r="54" s="121" customFormat="true" ht="24" hidden="false" customHeight="true" outlineLevel="0" collapsed="false">
      <c r="A54" s="123" t="s">
        <v>283</v>
      </c>
      <c r="B54" s="123" t="s">
        <v>284</v>
      </c>
      <c r="C54" s="123" t="s">
        <v>265</v>
      </c>
      <c r="D54" s="123" t="str">
        <f aca="false">'контрол лист'!D53</f>
        <v>КИУ</v>
      </c>
      <c r="E54" s="123" t="n">
        <v>0</v>
      </c>
      <c r="F54" s="124" t="s">
        <v>282</v>
      </c>
      <c r="G54" s="123" t="n">
        <v>6</v>
      </c>
      <c r="H54" s="124" t="n">
        <v>0</v>
      </c>
      <c r="I54" s="124" t="s">
        <v>11</v>
      </c>
      <c r="J54" s="123" t="str">
        <f aca="false">'контрол лист'!J53</f>
        <v>Бродифакум 0,005% РОСС RU Д-RU.АД37.В.11289/19</v>
      </c>
    </row>
    <row r="55" s="121" customFormat="true" ht="84" hidden="false" customHeight="true" outlineLevel="0" collapsed="false">
      <c r="A55" s="123" t="s">
        <v>285</v>
      </c>
      <c r="B55" s="123" t="s">
        <v>286</v>
      </c>
      <c r="C55" s="123" t="s">
        <v>265</v>
      </c>
      <c r="D55" s="123" t="str">
        <f aca="false">'контрол лист'!D54</f>
        <v>КИУ</v>
      </c>
      <c r="E55" s="123" t="n">
        <v>0</v>
      </c>
      <c r="F55" s="124" t="s">
        <v>287</v>
      </c>
      <c r="G55" s="123" t="n">
        <v>26</v>
      </c>
      <c r="H55" s="124" t="n">
        <v>0</v>
      </c>
      <c r="I55" s="124" t="s">
        <v>11</v>
      </c>
      <c r="J55" s="123" t="str">
        <f aca="false">'контрол лист'!J54</f>
        <v>Бродифакум 0,005% РОСС RU Д-RU.АД37.В.11289/19</v>
      </c>
    </row>
    <row r="56" s="121" customFormat="true" ht="120" hidden="false" customHeight="true" outlineLevel="0" collapsed="false">
      <c r="A56" s="123" t="s">
        <v>288</v>
      </c>
      <c r="B56" s="123" t="s">
        <v>289</v>
      </c>
      <c r="C56" s="123" t="s">
        <v>265</v>
      </c>
      <c r="D56" s="123" t="str">
        <f aca="false">'контрол лист'!D55</f>
        <v>КИУ</v>
      </c>
      <c r="E56" s="123" t="s">
        <v>221</v>
      </c>
      <c r="F56" s="124" t="s">
        <v>287</v>
      </c>
      <c r="G56" s="123" t="n">
        <v>31</v>
      </c>
      <c r="H56" s="124" t="n">
        <v>0</v>
      </c>
      <c r="I56" s="124" t="s">
        <v>11</v>
      </c>
      <c r="J56" s="123" t="str">
        <f aca="false">'контрол лист'!J55</f>
        <v>Бродифакум 0,005% РОСС RU Д-RU.АД37.В.11289/19</v>
      </c>
    </row>
    <row r="57" s="121" customFormat="true" ht="48" hidden="false" customHeight="true" outlineLevel="0" collapsed="false">
      <c r="A57" s="123" t="s">
        <v>290</v>
      </c>
      <c r="B57" s="123" t="s">
        <v>291</v>
      </c>
      <c r="C57" s="123" t="s">
        <v>265</v>
      </c>
      <c r="D57" s="123" t="str">
        <f aca="false">'контрол лист'!D56</f>
        <v>КИУ</v>
      </c>
      <c r="E57" s="123" t="s">
        <v>221</v>
      </c>
      <c r="F57" s="124" t="s">
        <v>282</v>
      </c>
      <c r="G57" s="123" t="n">
        <v>13</v>
      </c>
      <c r="H57" s="124" t="n">
        <v>0</v>
      </c>
      <c r="I57" s="124" t="s">
        <v>11</v>
      </c>
      <c r="J57" s="123" t="str">
        <f aca="false">'контрол лист'!J56</f>
        <v>Бродифакум 0,005% РОСС RU Д-RU.АД37.В.11289/19</v>
      </c>
    </row>
    <row r="58" s="121" customFormat="true" ht="48" hidden="false" customHeight="true" outlineLevel="0" collapsed="false">
      <c r="A58" s="123" t="s">
        <v>292</v>
      </c>
      <c r="B58" s="123" t="s">
        <v>293</v>
      </c>
      <c r="C58" s="123" t="s">
        <v>265</v>
      </c>
      <c r="D58" s="123" t="str">
        <f aca="false">'контрол лист'!D57</f>
        <v>КИУ</v>
      </c>
      <c r="E58" s="123" t="n">
        <v>0</v>
      </c>
      <c r="F58" s="124" t="s">
        <v>282</v>
      </c>
      <c r="G58" s="123" t="n">
        <v>16</v>
      </c>
      <c r="H58" s="124" t="n">
        <v>0</v>
      </c>
      <c r="I58" s="124" t="s">
        <v>11</v>
      </c>
      <c r="J58" s="123" t="str">
        <f aca="false">'контрол лист'!J57</f>
        <v>Бродифакум 0,005% РОСС RU Д-RU.АД37.В.11289/19</v>
      </c>
    </row>
    <row r="59" s="121" customFormat="true" ht="24" hidden="false" customHeight="true" outlineLevel="0" collapsed="false">
      <c r="A59" s="128" t="s">
        <v>294</v>
      </c>
      <c r="B59" s="123" t="n">
        <f aca="false">SUM('контрол лист'!G7:G45)</f>
        <v>112</v>
      </c>
    </row>
    <row r="60" s="121" customFormat="true" ht="24" hidden="false" customHeight="true" outlineLevel="0" collapsed="false">
      <c r="A60" s="128" t="s">
        <v>295</v>
      </c>
      <c r="B60" s="123" t="n">
        <f aca="false">SUM('контрол лист'!G46:G58)</f>
        <v>156</v>
      </c>
    </row>
    <row r="61" s="121" customFormat="true" ht="38.25" hidden="false" customHeight="true" outlineLevel="0" collapsed="false">
      <c r="A61" s="128" t="s">
        <v>296</v>
      </c>
      <c r="B61" s="123" t="n">
        <f aca="false">'контрол лист'!B59+'контрол лист'!B60</f>
        <v>268</v>
      </c>
    </row>
    <row r="62" s="121" customFormat="true" ht="39" hidden="false" customHeight="true" outlineLevel="0" collapsed="false">
      <c r="A62" s="122" t="s">
        <v>297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="121" customFormat="true" ht="72" hidden="false" customHeight="true" outlineLevel="0" collapsed="false">
      <c r="A63" s="122" t="s">
        <v>298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="23" customFormat="true" ht="24" hidden="false" customHeight="true" outlineLevel="0" collapsed="false">
      <c r="A64" s="24" t="s">
        <v>299</v>
      </c>
      <c r="B64" s="23" t="s">
        <v>300</v>
      </c>
      <c r="G64" s="24" t="s">
        <v>301</v>
      </c>
      <c r="H64" s="24"/>
      <c r="I64" s="24" t="s">
        <v>302</v>
      </c>
      <c r="J64" s="94"/>
      <c r="K64" s="89"/>
      <c r="L64" s="89"/>
      <c r="M64" s="89"/>
      <c r="N64" s="89"/>
      <c r="O64" s="89"/>
      <c r="P64" s="24" t="s">
        <v>303</v>
      </c>
      <c r="Q64" s="24"/>
      <c r="R64" s="24" t="s">
        <v>302</v>
      </c>
      <c r="S64" s="24" t="s">
        <v>299</v>
      </c>
      <c r="T64" s="23" t="s">
        <v>300</v>
      </c>
      <c r="Y64" s="24" t="s">
        <v>303</v>
      </c>
      <c r="Z64" s="24"/>
      <c r="AA64" s="24" t="s">
        <v>302</v>
      </c>
      <c r="AB64" s="24" t="s">
        <v>299</v>
      </c>
      <c r="AC64" s="23" t="s">
        <v>300</v>
      </c>
      <c r="AH64" s="24" t="s">
        <v>303</v>
      </c>
      <c r="AI64" s="24"/>
      <c r="AJ64" s="24" t="s">
        <v>302</v>
      </c>
      <c r="AK64" s="24" t="s">
        <v>299</v>
      </c>
      <c r="AL64" s="23" t="s">
        <v>300</v>
      </c>
      <c r="AQ64" s="24" t="s">
        <v>303</v>
      </c>
      <c r="AR64" s="24"/>
      <c r="AS64" s="24" t="s">
        <v>302</v>
      </c>
      <c r="AT64" s="24" t="s">
        <v>299</v>
      </c>
      <c r="AU64" s="23" t="s">
        <v>300</v>
      </c>
      <c r="AZ64" s="24" t="s">
        <v>303</v>
      </c>
      <c r="BA64" s="24"/>
      <c r="BB64" s="24" t="s">
        <v>302</v>
      </c>
      <c r="BC64" s="24" t="s">
        <v>299</v>
      </c>
      <c r="BD64" s="23" t="s">
        <v>300</v>
      </c>
      <c r="BI64" s="24" t="s">
        <v>303</v>
      </c>
      <c r="BJ64" s="24"/>
      <c r="BK64" s="24" t="s">
        <v>302</v>
      </c>
      <c r="BL64" s="24" t="s">
        <v>299</v>
      </c>
      <c r="BM64" s="23" t="s">
        <v>300</v>
      </c>
      <c r="BR64" s="24" t="s">
        <v>303</v>
      </c>
      <c r="BS64" s="24"/>
      <c r="BT64" s="24" t="s">
        <v>302</v>
      </c>
      <c r="BU64" s="24" t="s">
        <v>299</v>
      </c>
      <c r="BV64" s="23" t="s">
        <v>300</v>
      </c>
      <c r="CA64" s="24" t="s">
        <v>303</v>
      </c>
      <c r="CB64" s="24"/>
      <c r="CC64" s="24" t="s">
        <v>302</v>
      </c>
      <c r="CD64" s="24" t="s">
        <v>299</v>
      </c>
      <c r="CE64" s="23" t="s">
        <v>300</v>
      </c>
      <c r="CJ64" s="24" t="s">
        <v>303</v>
      </c>
      <c r="CK64" s="24"/>
      <c r="CL64" s="24" t="s">
        <v>302</v>
      </c>
      <c r="CM64" s="24" t="s">
        <v>299</v>
      </c>
      <c r="CN64" s="23" t="s">
        <v>300</v>
      </c>
      <c r="CS64" s="24" t="s">
        <v>303</v>
      </c>
      <c r="CT64" s="24"/>
      <c r="CU64" s="24" t="s">
        <v>302</v>
      </c>
      <c r="CV64" s="24" t="s">
        <v>299</v>
      </c>
      <c r="CW64" s="23" t="s">
        <v>300</v>
      </c>
      <c r="DB64" s="24" t="s">
        <v>303</v>
      </c>
      <c r="DC64" s="24"/>
      <c r="DD64" s="24" t="s">
        <v>302</v>
      </c>
      <c r="DE64" s="24" t="s">
        <v>299</v>
      </c>
      <c r="DF64" s="23" t="s">
        <v>300</v>
      </c>
      <c r="DK64" s="24" t="s">
        <v>303</v>
      </c>
      <c r="DL64" s="24"/>
      <c r="DM64" s="24" t="s">
        <v>302</v>
      </c>
      <c r="DN64" s="24" t="s">
        <v>299</v>
      </c>
      <c r="DO64" s="23" t="s">
        <v>300</v>
      </c>
      <c r="DT64" s="24" t="s">
        <v>303</v>
      </c>
      <c r="DU64" s="24"/>
      <c r="DV64" s="24" t="s">
        <v>302</v>
      </c>
      <c r="DW64" s="24" t="s">
        <v>299</v>
      </c>
      <c r="DX64" s="23" t="s">
        <v>300</v>
      </c>
      <c r="EC64" s="24" t="s">
        <v>303</v>
      </c>
      <c r="ED64" s="24"/>
      <c r="EE64" s="24" t="s">
        <v>302</v>
      </c>
      <c r="EF64" s="24" t="s">
        <v>299</v>
      </c>
      <c r="EG64" s="23" t="s">
        <v>300</v>
      </c>
      <c r="EL64" s="24" t="s">
        <v>303</v>
      </c>
      <c r="EM64" s="24"/>
      <c r="EN64" s="24" t="s">
        <v>302</v>
      </c>
      <c r="EO64" s="24" t="s">
        <v>299</v>
      </c>
      <c r="EP64" s="23" t="s">
        <v>300</v>
      </c>
      <c r="EU64" s="24" t="s">
        <v>303</v>
      </c>
      <c r="EV64" s="24"/>
      <c r="EW64" s="24" t="s">
        <v>302</v>
      </c>
      <c r="EX64" s="24" t="s">
        <v>299</v>
      </c>
      <c r="EY64" s="23" t="s">
        <v>300</v>
      </c>
      <c r="FD64" s="24" t="s">
        <v>303</v>
      </c>
      <c r="FE64" s="24"/>
      <c r="FF64" s="24" t="s">
        <v>302</v>
      </c>
      <c r="FG64" s="24" t="s">
        <v>299</v>
      </c>
      <c r="FH64" s="23" t="s">
        <v>300</v>
      </c>
      <c r="FM64" s="24" t="s">
        <v>303</v>
      </c>
      <c r="FN64" s="24"/>
      <c r="FO64" s="24" t="s">
        <v>302</v>
      </c>
      <c r="FP64" s="24" t="s">
        <v>299</v>
      </c>
      <c r="FQ64" s="23" t="s">
        <v>300</v>
      </c>
      <c r="FV64" s="24" t="s">
        <v>303</v>
      </c>
      <c r="FW64" s="24"/>
      <c r="FX64" s="24" t="s">
        <v>302</v>
      </c>
      <c r="FY64" s="24" t="s">
        <v>299</v>
      </c>
      <c r="FZ64" s="23" t="s">
        <v>300</v>
      </c>
      <c r="GE64" s="24" t="s">
        <v>303</v>
      </c>
      <c r="GF64" s="24"/>
      <c r="GG64" s="24" t="s">
        <v>302</v>
      </c>
      <c r="GH64" s="24" t="s">
        <v>299</v>
      </c>
      <c r="GI64" s="23" t="s">
        <v>300</v>
      </c>
      <c r="GN64" s="24" t="s">
        <v>303</v>
      </c>
      <c r="GO64" s="24"/>
      <c r="GP64" s="24" t="s">
        <v>302</v>
      </c>
      <c r="GQ64" s="24" t="s">
        <v>299</v>
      </c>
      <c r="GR64" s="23" t="s">
        <v>300</v>
      </c>
      <c r="GW64" s="24" t="s">
        <v>303</v>
      </c>
      <c r="GX64" s="24"/>
      <c r="GY64" s="24" t="s">
        <v>302</v>
      </c>
      <c r="GZ64" s="24" t="s">
        <v>299</v>
      </c>
      <c r="HA64" s="23" t="s">
        <v>300</v>
      </c>
      <c r="HF64" s="24" t="s">
        <v>303</v>
      </c>
      <c r="HG64" s="24"/>
      <c r="HH64" s="24" t="s">
        <v>302</v>
      </c>
      <c r="HI64" s="24" t="s">
        <v>299</v>
      </c>
      <c r="HJ64" s="23" t="s">
        <v>300</v>
      </c>
      <c r="HO64" s="24" t="s">
        <v>303</v>
      </c>
      <c r="HP64" s="24"/>
      <c r="HQ64" s="24" t="s">
        <v>302</v>
      </c>
      <c r="HR64" s="24" t="s">
        <v>299</v>
      </c>
      <c r="HS64" s="23" t="s">
        <v>300</v>
      </c>
      <c r="HX64" s="24" t="s">
        <v>303</v>
      </c>
      <c r="HY64" s="24"/>
      <c r="HZ64" s="24" t="s">
        <v>302</v>
      </c>
      <c r="IA64" s="24" t="s">
        <v>299</v>
      </c>
      <c r="IB64" s="23" t="s">
        <v>300</v>
      </c>
      <c r="IG64" s="24" t="s">
        <v>303</v>
      </c>
      <c r="IH64" s="24"/>
      <c r="II64" s="24" t="s">
        <v>302</v>
      </c>
      <c r="IJ64" s="24" t="s">
        <v>299</v>
      </c>
      <c r="IK64" s="23" t="s">
        <v>300</v>
      </c>
      <c r="IP64" s="24" t="s">
        <v>303</v>
      </c>
      <c r="IQ64" s="24"/>
      <c r="IR64" s="24" t="s">
        <v>302</v>
      </c>
      <c r="IS64" s="24" t="s">
        <v>299</v>
      </c>
      <c r="IT64" s="23" t="s">
        <v>300</v>
      </c>
    </row>
    <row r="65" s="23" customFormat="true" ht="35.25" hidden="false" customHeight="true" outlineLevel="0" collapsed="false">
      <c r="A65" s="24" t="s">
        <v>304</v>
      </c>
      <c r="B65" s="23" t="s">
        <v>305</v>
      </c>
      <c r="G65" s="24" t="s">
        <v>306</v>
      </c>
      <c r="H65" s="24"/>
      <c r="I65" s="24" t="s">
        <v>307</v>
      </c>
      <c r="J65" s="94"/>
      <c r="K65" s="89"/>
      <c r="L65" s="89"/>
      <c r="M65" s="89"/>
      <c r="N65" s="89"/>
      <c r="O65" s="89"/>
      <c r="P65" s="24" t="s">
        <v>306</v>
      </c>
      <c r="Q65" s="24"/>
      <c r="R65" s="24" t="s">
        <v>308</v>
      </c>
      <c r="S65" s="24" t="s">
        <v>309</v>
      </c>
      <c r="T65" s="23" t="s">
        <v>305</v>
      </c>
      <c r="Y65" s="24" t="s">
        <v>306</v>
      </c>
      <c r="Z65" s="24"/>
      <c r="AA65" s="24" t="s">
        <v>308</v>
      </c>
      <c r="AB65" s="24" t="s">
        <v>309</v>
      </c>
      <c r="AC65" s="23" t="s">
        <v>305</v>
      </c>
      <c r="AH65" s="24" t="s">
        <v>306</v>
      </c>
      <c r="AI65" s="24"/>
      <c r="AJ65" s="24" t="s">
        <v>308</v>
      </c>
      <c r="AK65" s="24" t="s">
        <v>309</v>
      </c>
      <c r="AL65" s="23" t="s">
        <v>305</v>
      </c>
      <c r="AQ65" s="24" t="s">
        <v>306</v>
      </c>
      <c r="AR65" s="24"/>
      <c r="AS65" s="24" t="s">
        <v>308</v>
      </c>
      <c r="AT65" s="24" t="s">
        <v>309</v>
      </c>
      <c r="AU65" s="23" t="s">
        <v>305</v>
      </c>
      <c r="AZ65" s="24" t="s">
        <v>306</v>
      </c>
      <c r="BA65" s="24"/>
      <c r="BB65" s="24" t="s">
        <v>308</v>
      </c>
      <c r="BC65" s="24" t="s">
        <v>309</v>
      </c>
      <c r="BD65" s="23" t="s">
        <v>305</v>
      </c>
      <c r="BI65" s="24" t="s">
        <v>306</v>
      </c>
      <c r="BJ65" s="24"/>
      <c r="BK65" s="24" t="s">
        <v>308</v>
      </c>
      <c r="BL65" s="24" t="s">
        <v>309</v>
      </c>
      <c r="BM65" s="23" t="s">
        <v>305</v>
      </c>
      <c r="BR65" s="24" t="s">
        <v>306</v>
      </c>
      <c r="BS65" s="24"/>
      <c r="BT65" s="24" t="s">
        <v>308</v>
      </c>
      <c r="BU65" s="24" t="s">
        <v>309</v>
      </c>
      <c r="BV65" s="23" t="s">
        <v>305</v>
      </c>
      <c r="CA65" s="24" t="s">
        <v>306</v>
      </c>
      <c r="CB65" s="24"/>
      <c r="CC65" s="24" t="s">
        <v>308</v>
      </c>
      <c r="CD65" s="24" t="s">
        <v>309</v>
      </c>
      <c r="CE65" s="23" t="s">
        <v>305</v>
      </c>
      <c r="CJ65" s="24" t="s">
        <v>306</v>
      </c>
      <c r="CK65" s="24"/>
      <c r="CL65" s="24" t="s">
        <v>308</v>
      </c>
      <c r="CM65" s="24" t="s">
        <v>309</v>
      </c>
      <c r="CN65" s="23" t="s">
        <v>305</v>
      </c>
      <c r="CS65" s="24" t="s">
        <v>306</v>
      </c>
      <c r="CT65" s="24"/>
      <c r="CU65" s="24" t="s">
        <v>308</v>
      </c>
      <c r="CV65" s="24" t="s">
        <v>309</v>
      </c>
      <c r="CW65" s="23" t="s">
        <v>305</v>
      </c>
      <c r="DB65" s="24" t="s">
        <v>306</v>
      </c>
      <c r="DC65" s="24"/>
      <c r="DD65" s="24" t="s">
        <v>308</v>
      </c>
      <c r="DE65" s="24" t="s">
        <v>309</v>
      </c>
      <c r="DF65" s="23" t="s">
        <v>305</v>
      </c>
      <c r="DK65" s="24" t="s">
        <v>306</v>
      </c>
      <c r="DL65" s="24"/>
      <c r="DM65" s="24" t="s">
        <v>308</v>
      </c>
      <c r="DN65" s="24" t="s">
        <v>309</v>
      </c>
      <c r="DO65" s="23" t="s">
        <v>305</v>
      </c>
      <c r="DT65" s="24" t="s">
        <v>306</v>
      </c>
      <c r="DU65" s="24"/>
      <c r="DV65" s="24" t="s">
        <v>308</v>
      </c>
      <c r="DW65" s="24" t="s">
        <v>309</v>
      </c>
      <c r="DX65" s="23" t="s">
        <v>305</v>
      </c>
      <c r="EC65" s="24" t="s">
        <v>306</v>
      </c>
      <c r="ED65" s="24"/>
      <c r="EE65" s="24" t="s">
        <v>308</v>
      </c>
      <c r="EF65" s="24" t="s">
        <v>309</v>
      </c>
      <c r="EG65" s="23" t="s">
        <v>305</v>
      </c>
      <c r="EL65" s="24" t="s">
        <v>306</v>
      </c>
      <c r="EM65" s="24"/>
      <c r="EN65" s="24" t="s">
        <v>308</v>
      </c>
      <c r="EO65" s="24" t="s">
        <v>309</v>
      </c>
      <c r="EP65" s="23" t="s">
        <v>305</v>
      </c>
      <c r="EU65" s="24" t="s">
        <v>306</v>
      </c>
      <c r="EV65" s="24"/>
      <c r="EW65" s="24" t="s">
        <v>308</v>
      </c>
      <c r="EX65" s="24" t="s">
        <v>309</v>
      </c>
      <c r="EY65" s="23" t="s">
        <v>305</v>
      </c>
      <c r="FD65" s="24" t="s">
        <v>306</v>
      </c>
      <c r="FE65" s="24"/>
      <c r="FF65" s="24" t="s">
        <v>308</v>
      </c>
      <c r="FG65" s="24" t="s">
        <v>309</v>
      </c>
      <c r="FH65" s="23" t="s">
        <v>305</v>
      </c>
      <c r="FM65" s="24" t="s">
        <v>306</v>
      </c>
      <c r="FN65" s="24"/>
      <c r="FO65" s="24" t="s">
        <v>308</v>
      </c>
      <c r="FP65" s="24" t="s">
        <v>309</v>
      </c>
      <c r="FQ65" s="23" t="s">
        <v>305</v>
      </c>
      <c r="FV65" s="24" t="s">
        <v>306</v>
      </c>
      <c r="FW65" s="24"/>
      <c r="FX65" s="24" t="s">
        <v>308</v>
      </c>
      <c r="FY65" s="24" t="s">
        <v>309</v>
      </c>
      <c r="FZ65" s="23" t="s">
        <v>305</v>
      </c>
      <c r="GE65" s="24" t="s">
        <v>306</v>
      </c>
      <c r="GF65" s="24"/>
      <c r="GG65" s="24" t="s">
        <v>308</v>
      </c>
      <c r="GH65" s="24" t="s">
        <v>309</v>
      </c>
      <c r="GI65" s="23" t="s">
        <v>305</v>
      </c>
      <c r="GN65" s="24" t="s">
        <v>306</v>
      </c>
      <c r="GO65" s="24"/>
      <c r="GP65" s="24" t="s">
        <v>308</v>
      </c>
      <c r="GQ65" s="24" t="s">
        <v>309</v>
      </c>
      <c r="GR65" s="23" t="s">
        <v>305</v>
      </c>
      <c r="GW65" s="24" t="s">
        <v>306</v>
      </c>
      <c r="GX65" s="24"/>
      <c r="GY65" s="24" t="s">
        <v>308</v>
      </c>
      <c r="GZ65" s="24" t="s">
        <v>309</v>
      </c>
      <c r="HA65" s="23" t="s">
        <v>305</v>
      </c>
      <c r="HF65" s="24" t="s">
        <v>306</v>
      </c>
      <c r="HG65" s="24"/>
      <c r="HH65" s="24" t="s">
        <v>308</v>
      </c>
      <c r="HI65" s="24" t="s">
        <v>309</v>
      </c>
      <c r="HJ65" s="23" t="s">
        <v>305</v>
      </c>
      <c r="HO65" s="24" t="s">
        <v>306</v>
      </c>
      <c r="HP65" s="24"/>
      <c r="HQ65" s="24" t="s">
        <v>308</v>
      </c>
      <c r="HR65" s="24" t="s">
        <v>309</v>
      </c>
      <c r="HS65" s="23" t="s">
        <v>305</v>
      </c>
      <c r="HX65" s="24" t="s">
        <v>306</v>
      </c>
      <c r="HY65" s="24"/>
      <c r="HZ65" s="24" t="s">
        <v>308</v>
      </c>
      <c r="IA65" s="24" t="s">
        <v>309</v>
      </c>
      <c r="IB65" s="23" t="s">
        <v>305</v>
      </c>
      <c r="IG65" s="24" t="s">
        <v>306</v>
      </c>
      <c r="IH65" s="24"/>
      <c r="II65" s="24" t="s">
        <v>308</v>
      </c>
      <c r="IJ65" s="24" t="s">
        <v>309</v>
      </c>
      <c r="IK65" s="23" t="s">
        <v>305</v>
      </c>
      <c r="IP65" s="24" t="s">
        <v>306</v>
      </c>
      <c r="IQ65" s="24"/>
      <c r="IR65" s="24" t="s">
        <v>308</v>
      </c>
      <c r="IS65" s="24" t="s">
        <v>309</v>
      </c>
      <c r="IT65" s="23" t="s">
        <v>305</v>
      </c>
    </row>
    <row r="66" s="23" customFormat="true" ht="45.75" hidden="false" customHeight="true" outlineLevel="0" collapsed="false">
      <c r="A66" s="24" t="s">
        <v>310</v>
      </c>
      <c r="B66" s="23" t="s">
        <v>311</v>
      </c>
      <c r="G66" s="24" t="s">
        <v>312</v>
      </c>
      <c r="H66" s="24"/>
      <c r="I66" s="24" t="s">
        <v>313</v>
      </c>
      <c r="J66" s="94"/>
      <c r="K66" s="89"/>
      <c r="L66" s="89"/>
      <c r="M66" s="89"/>
      <c r="N66" s="89"/>
      <c r="O66" s="89"/>
      <c r="P66" s="24" t="s">
        <v>314</v>
      </c>
      <c r="Q66" s="24"/>
      <c r="R66" s="24" t="s">
        <v>313</v>
      </c>
      <c r="S66" s="24" t="s">
        <v>315</v>
      </c>
      <c r="T66" s="23" t="s">
        <v>311</v>
      </c>
      <c r="Y66" s="24" t="s">
        <v>314</v>
      </c>
      <c r="Z66" s="24"/>
      <c r="AA66" s="24" t="s">
        <v>313</v>
      </c>
      <c r="AB66" s="24" t="s">
        <v>315</v>
      </c>
      <c r="AC66" s="23" t="s">
        <v>311</v>
      </c>
      <c r="AH66" s="24" t="s">
        <v>314</v>
      </c>
      <c r="AI66" s="24"/>
      <c r="AJ66" s="24" t="s">
        <v>313</v>
      </c>
      <c r="AK66" s="24" t="s">
        <v>315</v>
      </c>
      <c r="AL66" s="23" t="s">
        <v>311</v>
      </c>
      <c r="AQ66" s="24" t="s">
        <v>314</v>
      </c>
      <c r="AR66" s="24"/>
      <c r="AS66" s="24" t="s">
        <v>313</v>
      </c>
      <c r="AT66" s="24" t="s">
        <v>315</v>
      </c>
      <c r="AU66" s="23" t="s">
        <v>311</v>
      </c>
      <c r="AZ66" s="24" t="s">
        <v>314</v>
      </c>
      <c r="BA66" s="24"/>
      <c r="BB66" s="24" t="s">
        <v>313</v>
      </c>
      <c r="BC66" s="24" t="s">
        <v>315</v>
      </c>
      <c r="BD66" s="23" t="s">
        <v>311</v>
      </c>
      <c r="BI66" s="24" t="s">
        <v>314</v>
      </c>
      <c r="BJ66" s="24"/>
      <c r="BK66" s="24" t="s">
        <v>313</v>
      </c>
      <c r="BL66" s="24" t="s">
        <v>315</v>
      </c>
      <c r="BM66" s="23" t="s">
        <v>311</v>
      </c>
      <c r="BR66" s="24" t="s">
        <v>314</v>
      </c>
      <c r="BS66" s="24"/>
      <c r="BT66" s="24" t="s">
        <v>313</v>
      </c>
      <c r="BU66" s="24" t="s">
        <v>315</v>
      </c>
      <c r="BV66" s="23" t="s">
        <v>311</v>
      </c>
      <c r="CA66" s="24" t="s">
        <v>314</v>
      </c>
      <c r="CB66" s="24"/>
      <c r="CC66" s="24" t="s">
        <v>313</v>
      </c>
      <c r="CD66" s="24" t="s">
        <v>315</v>
      </c>
      <c r="CE66" s="23" t="s">
        <v>311</v>
      </c>
      <c r="CJ66" s="24" t="s">
        <v>314</v>
      </c>
      <c r="CK66" s="24"/>
      <c r="CL66" s="24" t="s">
        <v>313</v>
      </c>
      <c r="CM66" s="24" t="s">
        <v>315</v>
      </c>
      <c r="CN66" s="23" t="s">
        <v>311</v>
      </c>
      <c r="CS66" s="24" t="s">
        <v>314</v>
      </c>
      <c r="CT66" s="24"/>
      <c r="CU66" s="24" t="s">
        <v>313</v>
      </c>
      <c r="CV66" s="24" t="s">
        <v>315</v>
      </c>
      <c r="CW66" s="23" t="s">
        <v>311</v>
      </c>
      <c r="DB66" s="24" t="s">
        <v>314</v>
      </c>
      <c r="DC66" s="24"/>
      <c r="DD66" s="24" t="s">
        <v>313</v>
      </c>
      <c r="DE66" s="24" t="s">
        <v>315</v>
      </c>
      <c r="DF66" s="23" t="s">
        <v>311</v>
      </c>
      <c r="DK66" s="24" t="s">
        <v>314</v>
      </c>
      <c r="DL66" s="24"/>
      <c r="DM66" s="24" t="s">
        <v>313</v>
      </c>
      <c r="DN66" s="24" t="s">
        <v>315</v>
      </c>
      <c r="DO66" s="23" t="s">
        <v>311</v>
      </c>
      <c r="DT66" s="24" t="s">
        <v>314</v>
      </c>
      <c r="DU66" s="24"/>
      <c r="DV66" s="24" t="s">
        <v>313</v>
      </c>
      <c r="DW66" s="24" t="s">
        <v>315</v>
      </c>
      <c r="DX66" s="23" t="s">
        <v>311</v>
      </c>
      <c r="EC66" s="24" t="s">
        <v>314</v>
      </c>
      <c r="ED66" s="24"/>
      <c r="EE66" s="24" t="s">
        <v>313</v>
      </c>
      <c r="EF66" s="24" t="s">
        <v>315</v>
      </c>
      <c r="EG66" s="23" t="s">
        <v>311</v>
      </c>
      <c r="EL66" s="24" t="s">
        <v>314</v>
      </c>
      <c r="EM66" s="24"/>
      <c r="EN66" s="24" t="s">
        <v>313</v>
      </c>
      <c r="EO66" s="24" t="s">
        <v>315</v>
      </c>
      <c r="EP66" s="23" t="s">
        <v>311</v>
      </c>
      <c r="EU66" s="24" t="s">
        <v>314</v>
      </c>
      <c r="EV66" s="24"/>
      <c r="EW66" s="24" t="s">
        <v>313</v>
      </c>
      <c r="EX66" s="24" t="s">
        <v>315</v>
      </c>
      <c r="EY66" s="23" t="s">
        <v>311</v>
      </c>
      <c r="FD66" s="24" t="s">
        <v>314</v>
      </c>
      <c r="FE66" s="24"/>
      <c r="FF66" s="24" t="s">
        <v>313</v>
      </c>
      <c r="FG66" s="24" t="s">
        <v>315</v>
      </c>
      <c r="FH66" s="23" t="s">
        <v>311</v>
      </c>
      <c r="FM66" s="24" t="s">
        <v>314</v>
      </c>
      <c r="FN66" s="24"/>
      <c r="FO66" s="24" t="s">
        <v>313</v>
      </c>
      <c r="FP66" s="24" t="s">
        <v>315</v>
      </c>
      <c r="FQ66" s="23" t="s">
        <v>311</v>
      </c>
      <c r="FV66" s="24" t="s">
        <v>314</v>
      </c>
      <c r="FW66" s="24"/>
      <c r="FX66" s="24" t="s">
        <v>313</v>
      </c>
      <c r="FY66" s="24" t="s">
        <v>315</v>
      </c>
      <c r="FZ66" s="23" t="s">
        <v>311</v>
      </c>
      <c r="GE66" s="24" t="s">
        <v>314</v>
      </c>
      <c r="GF66" s="24"/>
      <c r="GG66" s="24" t="s">
        <v>313</v>
      </c>
      <c r="GH66" s="24" t="s">
        <v>315</v>
      </c>
      <c r="GI66" s="23" t="s">
        <v>311</v>
      </c>
      <c r="GN66" s="24" t="s">
        <v>314</v>
      </c>
      <c r="GO66" s="24"/>
      <c r="GP66" s="24" t="s">
        <v>313</v>
      </c>
      <c r="GQ66" s="24" t="s">
        <v>315</v>
      </c>
      <c r="GR66" s="23" t="s">
        <v>311</v>
      </c>
      <c r="GW66" s="24" t="s">
        <v>314</v>
      </c>
      <c r="GX66" s="24"/>
      <c r="GY66" s="24" t="s">
        <v>313</v>
      </c>
      <c r="GZ66" s="24" t="s">
        <v>315</v>
      </c>
      <c r="HA66" s="23" t="s">
        <v>311</v>
      </c>
      <c r="HF66" s="24" t="s">
        <v>314</v>
      </c>
      <c r="HG66" s="24"/>
      <c r="HH66" s="24" t="s">
        <v>313</v>
      </c>
      <c r="HI66" s="24" t="s">
        <v>315</v>
      </c>
      <c r="HJ66" s="23" t="s">
        <v>311</v>
      </c>
      <c r="HO66" s="24" t="s">
        <v>314</v>
      </c>
      <c r="HP66" s="24"/>
      <c r="HQ66" s="24" t="s">
        <v>313</v>
      </c>
      <c r="HR66" s="24" t="s">
        <v>315</v>
      </c>
      <c r="HS66" s="23" t="s">
        <v>311</v>
      </c>
      <c r="HX66" s="24" t="s">
        <v>314</v>
      </c>
      <c r="HY66" s="24"/>
      <c r="HZ66" s="24" t="s">
        <v>313</v>
      </c>
      <c r="IA66" s="24" t="s">
        <v>315</v>
      </c>
      <c r="IB66" s="23" t="s">
        <v>311</v>
      </c>
      <c r="IG66" s="24" t="s">
        <v>314</v>
      </c>
      <c r="IH66" s="24"/>
      <c r="II66" s="24" t="s">
        <v>313</v>
      </c>
      <c r="IJ66" s="24" t="s">
        <v>315</v>
      </c>
      <c r="IK66" s="23" t="s">
        <v>311</v>
      </c>
      <c r="IP66" s="24" t="s">
        <v>314</v>
      </c>
      <c r="IQ66" s="24"/>
      <c r="IR66" s="24" t="s">
        <v>313</v>
      </c>
      <c r="IS66" s="24" t="s">
        <v>315</v>
      </c>
      <c r="IT66" s="23" t="s">
        <v>311</v>
      </c>
    </row>
    <row r="67" s="23" customFormat="true" ht="45.75" hidden="false" customHeight="true" outlineLevel="0" collapsed="false">
      <c r="A67" s="24" t="s">
        <v>316</v>
      </c>
      <c r="B67" s="23" t="s">
        <v>317</v>
      </c>
      <c r="G67" s="24"/>
      <c r="H67" s="24"/>
      <c r="I67" s="24"/>
      <c r="J67" s="94"/>
      <c r="K67" s="89"/>
      <c r="L67" s="89"/>
      <c r="M67" s="89"/>
      <c r="N67" s="89"/>
      <c r="O67" s="89"/>
      <c r="P67" s="24"/>
      <c r="Q67" s="24"/>
      <c r="R67" s="24"/>
      <c r="S67" s="24"/>
      <c r="Y67" s="24"/>
      <c r="Z67" s="24"/>
      <c r="AA67" s="24"/>
      <c r="AB67" s="24"/>
      <c r="AH67" s="24"/>
      <c r="AI67" s="24"/>
      <c r="AJ67" s="24"/>
      <c r="AK67" s="24"/>
      <c r="AQ67" s="24"/>
      <c r="AR67" s="24"/>
      <c r="AS67" s="24"/>
      <c r="AT67" s="24"/>
      <c r="AZ67" s="24"/>
      <c r="BA67" s="24"/>
      <c r="BB67" s="24"/>
      <c r="BC67" s="24"/>
      <c r="BI67" s="24"/>
      <c r="BJ67" s="24"/>
      <c r="BK67" s="24"/>
      <c r="BL67" s="24"/>
      <c r="BR67" s="24"/>
      <c r="BS67" s="24"/>
      <c r="BT67" s="24"/>
      <c r="BU67" s="24"/>
      <c r="CA67" s="24"/>
      <c r="CB67" s="24"/>
      <c r="CC67" s="24"/>
      <c r="CD67" s="24"/>
      <c r="CJ67" s="24"/>
      <c r="CK67" s="24"/>
      <c r="CL67" s="24"/>
      <c r="CM67" s="24"/>
      <c r="CS67" s="24"/>
      <c r="CT67" s="24"/>
      <c r="CU67" s="24"/>
      <c r="CV67" s="24"/>
      <c r="DB67" s="24"/>
      <c r="DC67" s="24"/>
      <c r="DD67" s="24"/>
      <c r="DE67" s="24"/>
      <c r="DK67" s="24"/>
      <c r="DL67" s="24"/>
      <c r="DM67" s="24"/>
      <c r="DN67" s="24"/>
      <c r="DT67" s="24"/>
      <c r="DU67" s="24"/>
      <c r="DV67" s="24"/>
      <c r="DW67" s="24"/>
      <c r="EC67" s="24"/>
      <c r="ED67" s="24"/>
      <c r="EE67" s="24"/>
      <c r="EF67" s="24"/>
      <c r="EL67" s="24"/>
      <c r="EM67" s="24"/>
      <c r="EN67" s="24"/>
      <c r="EO67" s="24"/>
      <c r="EU67" s="24"/>
      <c r="EV67" s="24"/>
      <c r="EW67" s="24"/>
      <c r="EX67" s="24"/>
      <c r="FD67" s="24"/>
      <c r="FE67" s="24"/>
      <c r="FF67" s="24"/>
      <c r="FG67" s="24"/>
      <c r="FM67" s="24"/>
      <c r="FN67" s="24"/>
      <c r="FO67" s="24"/>
      <c r="FP67" s="24"/>
      <c r="FV67" s="24"/>
      <c r="FW67" s="24"/>
      <c r="FX67" s="24"/>
      <c r="FY67" s="24"/>
      <c r="GE67" s="24"/>
      <c r="GF67" s="24"/>
      <c r="GG67" s="24"/>
      <c r="GH67" s="24"/>
      <c r="GN67" s="24"/>
      <c r="GO67" s="24"/>
      <c r="GP67" s="24"/>
      <c r="GQ67" s="24"/>
      <c r="GW67" s="24"/>
      <c r="GX67" s="24"/>
      <c r="GY67" s="24"/>
      <c r="GZ67" s="24"/>
      <c r="HF67" s="24"/>
      <c r="HG67" s="24"/>
      <c r="HH67" s="24"/>
      <c r="HI67" s="24"/>
      <c r="HO67" s="24"/>
      <c r="HP67" s="24"/>
      <c r="HQ67" s="24"/>
      <c r="HR67" s="24"/>
      <c r="HX67" s="24"/>
      <c r="HY67" s="24"/>
      <c r="HZ67" s="24"/>
      <c r="IA67" s="24"/>
      <c r="IG67" s="24"/>
      <c r="IH67" s="24"/>
      <c r="II67" s="24"/>
      <c r="IJ67" s="24"/>
      <c r="IP67" s="24"/>
      <c r="IQ67" s="24"/>
      <c r="IR67" s="24"/>
      <c r="IS67" s="24"/>
    </row>
    <row r="68" s="121" customFormat="true" ht="12" hidden="false" customHeight="true" outlineLevel="0" collapsed="false">
      <c r="A68" s="129" t="s">
        <v>17</v>
      </c>
    </row>
    <row r="69" s="121" customFormat="true" ht="12" hidden="false" customHeight="true" outlineLevel="0" collapsed="false">
      <c r="A69" s="129" t="s">
        <v>318</v>
      </c>
      <c r="B69" s="129"/>
      <c r="C69" s="129"/>
      <c r="D69" s="129"/>
      <c r="E69" s="129"/>
      <c r="F69" s="129"/>
      <c r="G69" s="130" t="s">
        <v>319</v>
      </c>
      <c r="H69" s="130"/>
      <c r="I69" s="130"/>
      <c r="J69" s="130"/>
    </row>
    <row r="70" s="116" customFormat="true" ht="12" hidden="false" customHeight="true" outlineLevel="0" collapsed="false">
      <c r="A70" s="116" t="s">
        <v>20</v>
      </c>
      <c r="B70" s="121"/>
      <c r="C70" s="121"/>
      <c r="D70" s="121"/>
      <c r="E70" s="121"/>
      <c r="J70" s="119"/>
    </row>
    <row r="71" customFormat="false" ht="12" hidden="false" customHeight="true" outlineLevel="0" collapsed="false">
      <c r="A71" s="131" t="s">
        <v>320</v>
      </c>
      <c r="B71" s="131"/>
      <c r="C71" s="131"/>
      <c r="D71" s="131"/>
      <c r="E71" s="121"/>
      <c r="F71" s="121"/>
      <c r="G71" s="132" t="s">
        <v>319</v>
      </c>
      <c r="H71" s="132"/>
      <c r="I71" s="132"/>
      <c r="J71" s="13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J5" activeCellId="2" sqref="L47:L48 L50 J5"/>
    </sheetView>
  </sheetViews>
  <sheetFormatPr defaultColWidth="10.25" defaultRowHeight="14.25" zeroHeight="false" outlineLevelRow="0" outlineLevelCol="0"/>
  <cols>
    <col collapsed="false" customWidth="false" hidden="false" outlineLevel="0" max="64" min="1" style="2" width="10.27"/>
  </cols>
  <sheetData>
    <row r="1" customFormat="false" ht="15.75" hidden="false" customHeight="true" outlineLevel="0" collapsed="false">
      <c r="A1" s="1" t="s">
        <v>321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33" t="str">
        <f aca="false">'контрол лист'!A2</f>
        <v>Август 2020 г</v>
      </c>
      <c r="B2" s="133"/>
    </row>
    <row r="3" customFormat="false" ht="26.85" hidden="false" customHeight="true" outlineLevel="0" collapsed="false">
      <c r="A3" s="21" t="s">
        <v>322</v>
      </c>
      <c r="B3" s="24" t="s">
        <v>122</v>
      </c>
      <c r="C3" s="134" t="s">
        <v>125</v>
      </c>
      <c r="D3" s="21" t="s">
        <v>191</v>
      </c>
      <c r="E3" s="135" t="s">
        <v>323</v>
      </c>
      <c r="F3" s="135"/>
      <c r="G3" s="135"/>
      <c r="H3" s="135"/>
      <c r="I3" s="135"/>
    </row>
    <row r="4" customFormat="false" ht="38.25" hidden="false" customHeight="true" outlineLevel="0" collapsed="false">
      <c r="A4" s="19" t="n">
        <v>1</v>
      </c>
      <c r="B4" s="24" t="s">
        <v>199</v>
      </c>
      <c r="C4" s="123" t="n">
        <v>1.2</v>
      </c>
      <c r="D4" s="136" t="s">
        <v>324</v>
      </c>
      <c r="E4" s="137" t="n">
        <v>44019</v>
      </c>
      <c r="H4" s="137" t="s">
        <v>11</v>
      </c>
      <c r="I4" s="137" t="s">
        <v>11</v>
      </c>
    </row>
    <row r="5" customFormat="false" ht="38.25" hidden="false" customHeight="true" outlineLevel="0" collapsed="false">
      <c r="A5" s="19" t="n">
        <v>2</v>
      </c>
      <c r="B5" s="24" t="s">
        <v>203</v>
      </c>
      <c r="C5" s="123" t="s">
        <v>204</v>
      </c>
      <c r="D5" s="136" t="s">
        <v>324</v>
      </c>
      <c r="E5" s="137" t="n">
        <v>44019</v>
      </c>
      <c r="H5" s="137" t="s">
        <v>11</v>
      </c>
      <c r="I5" s="137" t="s">
        <v>11</v>
      </c>
    </row>
    <row r="6" customFormat="false" ht="38.25" hidden="false" customHeight="true" outlineLevel="0" collapsed="false">
      <c r="A6" s="19" t="n">
        <v>3</v>
      </c>
      <c r="B6" s="24" t="s">
        <v>205</v>
      </c>
      <c r="C6" s="123" t="s">
        <v>206</v>
      </c>
      <c r="D6" s="136" t="s">
        <v>324</v>
      </c>
      <c r="E6" s="137" t="n">
        <v>44019</v>
      </c>
      <c r="H6" s="137" t="s">
        <v>11</v>
      </c>
      <c r="I6" s="137" t="s">
        <v>11</v>
      </c>
    </row>
    <row r="7" customFormat="false" ht="25.5" hidden="false" customHeight="true" outlineLevel="0" collapsed="false">
      <c r="A7" s="19" t="n">
        <v>4</v>
      </c>
      <c r="B7" s="24" t="s">
        <v>207</v>
      </c>
      <c r="C7" s="123" t="s">
        <v>208</v>
      </c>
      <c r="D7" s="136" t="s">
        <v>324</v>
      </c>
      <c r="E7" s="137" t="n">
        <v>44019</v>
      </c>
      <c r="H7" s="137" t="s">
        <v>11</v>
      </c>
      <c r="I7" s="137" t="s">
        <v>11</v>
      </c>
    </row>
    <row r="8" customFormat="false" ht="51" hidden="false" customHeight="true" outlineLevel="0" collapsed="false">
      <c r="A8" s="19" t="n">
        <v>5</v>
      </c>
      <c r="B8" s="24" t="s">
        <v>209</v>
      </c>
      <c r="C8" s="123" t="n">
        <v>18.19</v>
      </c>
      <c r="D8" s="136" t="s">
        <v>324</v>
      </c>
      <c r="E8" s="137" t="n">
        <v>44019</v>
      </c>
      <c r="H8" s="137" t="s">
        <v>11</v>
      </c>
      <c r="I8" s="137" t="s">
        <v>11</v>
      </c>
    </row>
    <row r="9" customFormat="false" ht="38.25" hidden="false" customHeight="true" outlineLevel="0" collapsed="false">
      <c r="A9" s="19" t="n">
        <v>6</v>
      </c>
      <c r="B9" s="24" t="s">
        <v>210</v>
      </c>
      <c r="C9" s="123" t="n">
        <v>108</v>
      </c>
      <c r="D9" s="136" t="s">
        <v>324</v>
      </c>
      <c r="E9" s="137" t="n">
        <v>44019</v>
      </c>
      <c r="H9" s="137" t="s">
        <v>11</v>
      </c>
      <c r="I9" s="137" t="s">
        <v>11</v>
      </c>
    </row>
    <row r="10" customFormat="false" ht="38.25" hidden="false" customHeight="true" outlineLevel="0" collapsed="false">
      <c r="A10" s="19" t="n">
        <v>7</v>
      </c>
      <c r="B10" s="24" t="s">
        <v>211</v>
      </c>
      <c r="C10" s="123" t="n">
        <v>22.21</v>
      </c>
      <c r="D10" s="136" t="s">
        <v>324</v>
      </c>
      <c r="E10" s="137" t="n">
        <v>44019</v>
      </c>
      <c r="H10" s="137" t="s">
        <v>11</v>
      </c>
      <c r="I10" s="137" t="s">
        <v>11</v>
      </c>
    </row>
    <row r="11" customFormat="false" ht="38.25" hidden="false" customHeight="true" outlineLevel="0" collapsed="false">
      <c r="A11" s="19" t="n">
        <v>8</v>
      </c>
      <c r="B11" s="24" t="s">
        <v>212</v>
      </c>
      <c r="C11" s="123" t="n">
        <v>23.24</v>
      </c>
      <c r="D11" s="136" t="s">
        <v>324</v>
      </c>
      <c r="E11" s="137" t="n">
        <v>44019</v>
      </c>
      <c r="H11" s="137" t="s">
        <v>11</v>
      </c>
      <c r="I11" s="137" t="s">
        <v>11</v>
      </c>
    </row>
    <row r="12" customFormat="false" ht="38.25" hidden="false" customHeight="true" outlineLevel="0" collapsed="false">
      <c r="A12" s="19" t="n">
        <v>9</v>
      </c>
      <c r="B12" s="24" t="s">
        <v>213</v>
      </c>
      <c r="C12" s="123" t="n">
        <v>25.26</v>
      </c>
      <c r="D12" s="136" t="s">
        <v>324</v>
      </c>
      <c r="E12" s="137" t="n">
        <v>44019</v>
      </c>
      <c r="H12" s="137" t="s">
        <v>11</v>
      </c>
      <c r="I12" s="137" t="s">
        <v>11</v>
      </c>
    </row>
    <row r="13" customFormat="false" ht="38.25" hidden="false" customHeight="true" outlineLevel="0" collapsed="false">
      <c r="A13" s="19" t="n">
        <v>10</v>
      </c>
      <c r="B13" s="24" t="s">
        <v>214</v>
      </c>
      <c r="C13" s="123" t="s">
        <v>215</v>
      </c>
      <c r="D13" s="136" t="s">
        <v>324</v>
      </c>
      <c r="E13" s="137" t="n">
        <v>44019</v>
      </c>
      <c r="H13" s="137" t="s">
        <v>11</v>
      </c>
      <c r="I13" s="137" t="s">
        <v>11</v>
      </c>
    </row>
    <row r="14" customFormat="false" ht="63.75" hidden="false" customHeight="true" outlineLevel="0" collapsed="false">
      <c r="A14" s="19" t="n">
        <v>11</v>
      </c>
      <c r="B14" s="24" t="s">
        <v>216</v>
      </c>
      <c r="C14" s="123" t="s">
        <v>217</v>
      </c>
      <c r="D14" s="136" t="s">
        <v>324</v>
      </c>
      <c r="E14" s="137" t="n">
        <v>44019</v>
      </c>
      <c r="H14" s="137" t="s">
        <v>11</v>
      </c>
      <c r="I14" s="137" t="s">
        <v>11</v>
      </c>
    </row>
    <row r="15" customFormat="false" ht="63.75" hidden="false" customHeight="true" outlineLevel="0" collapsed="false">
      <c r="A15" s="19" t="n">
        <v>12</v>
      </c>
      <c r="B15" s="24" t="s">
        <v>218</v>
      </c>
      <c r="C15" s="123" t="n">
        <v>37</v>
      </c>
      <c r="D15" s="136" t="s">
        <v>324</v>
      </c>
      <c r="E15" s="137" t="n">
        <v>44019</v>
      </c>
      <c r="H15" s="137" t="s">
        <v>11</v>
      </c>
      <c r="I15" s="137" t="s">
        <v>11</v>
      </c>
    </row>
    <row r="16" customFormat="false" ht="51" hidden="false" customHeight="true" outlineLevel="0" collapsed="false">
      <c r="A16" s="19" t="n">
        <v>13</v>
      </c>
      <c r="B16" s="24" t="s">
        <v>219</v>
      </c>
      <c r="C16" s="123" t="s">
        <v>325</v>
      </c>
      <c r="D16" s="136" t="s">
        <v>324</v>
      </c>
      <c r="E16" s="137" t="n">
        <v>44019</v>
      </c>
      <c r="H16" s="137" t="s">
        <v>11</v>
      </c>
      <c r="I16" s="137" t="s">
        <v>11</v>
      </c>
    </row>
    <row r="17" customFormat="false" ht="38.25" hidden="false" customHeight="true" outlineLevel="0" collapsed="false">
      <c r="A17" s="19" t="n">
        <v>14</v>
      </c>
      <c r="B17" s="24" t="s">
        <v>223</v>
      </c>
      <c r="C17" s="123" t="s">
        <v>224</v>
      </c>
      <c r="D17" s="136" t="s">
        <v>324</v>
      </c>
      <c r="E17" s="137" t="n">
        <v>44019</v>
      </c>
      <c r="H17" s="137" t="s">
        <v>11</v>
      </c>
      <c r="I17" s="137" t="s">
        <v>11</v>
      </c>
    </row>
    <row r="18" customFormat="false" ht="38.25" hidden="false" customHeight="true" outlineLevel="0" collapsed="false">
      <c r="A18" s="19" t="n">
        <v>15</v>
      </c>
      <c r="B18" s="24" t="s">
        <v>225</v>
      </c>
      <c r="C18" s="123" t="n">
        <v>55.63</v>
      </c>
      <c r="D18" s="136" t="s">
        <v>324</v>
      </c>
      <c r="E18" s="137" t="n">
        <v>44019</v>
      </c>
      <c r="H18" s="137" t="s">
        <v>11</v>
      </c>
      <c r="I18" s="137" t="s">
        <v>11</v>
      </c>
    </row>
    <row r="19" customFormat="false" ht="38.25" hidden="false" customHeight="true" outlineLevel="0" collapsed="false">
      <c r="A19" s="19" t="n">
        <v>16</v>
      </c>
      <c r="B19" s="24" t="s">
        <v>228</v>
      </c>
      <c r="C19" s="123" t="n">
        <v>64.67</v>
      </c>
      <c r="D19" s="136" t="s">
        <v>324</v>
      </c>
      <c r="E19" s="137" t="n">
        <v>44019</v>
      </c>
      <c r="H19" s="137" t="s">
        <v>11</v>
      </c>
      <c r="I19" s="137" t="s">
        <v>11</v>
      </c>
    </row>
    <row r="20" customFormat="false" ht="38.25" hidden="false" customHeight="true" outlineLevel="0" collapsed="false">
      <c r="A20" s="19" t="n">
        <v>17</v>
      </c>
      <c r="B20" s="24" t="s">
        <v>229</v>
      </c>
      <c r="C20" s="123" t="n">
        <v>65.66</v>
      </c>
      <c r="D20" s="136" t="s">
        <v>324</v>
      </c>
      <c r="E20" s="137" t="n">
        <v>44019</v>
      </c>
      <c r="H20" s="137" t="s">
        <v>11</v>
      </c>
      <c r="I20" s="137" t="s">
        <v>11</v>
      </c>
    </row>
    <row r="21" customFormat="false" ht="51" hidden="false" customHeight="true" outlineLevel="0" collapsed="false">
      <c r="A21" s="19" t="n">
        <v>18</v>
      </c>
      <c r="B21" s="24" t="s">
        <v>230</v>
      </c>
      <c r="C21" s="123" t="s">
        <v>231</v>
      </c>
      <c r="D21" s="136" t="s">
        <v>324</v>
      </c>
      <c r="E21" s="137" t="n">
        <v>44019</v>
      </c>
      <c r="H21" s="137" t="s">
        <v>11</v>
      </c>
      <c r="I21" s="137" t="s">
        <v>11</v>
      </c>
    </row>
    <row r="22" customFormat="false" ht="38.25" hidden="false" customHeight="true" outlineLevel="0" collapsed="false">
      <c r="A22" s="19" t="n">
        <v>19</v>
      </c>
      <c r="B22" s="24" t="s">
        <v>232</v>
      </c>
      <c r="C22" s="123" t="n">
        <v>27.28</v>
      </c>
      <c r="D22" s="136" t="s">
        <v>324</v>
      </c>
      <c r="E22" s="137" t="n">
        <v>44019</v>
      </c>
      <c r="H22" s="137" t="s">
        <v>11</v>
      </c>
      <c r="I22" s="137" t="s">
        <v>11</v>
      </c>
    </row>
    <row r="23" customFormat="false" ht="63.75" hidden="false" customHeight="true" outlineLevel="0" collapsed="false">
      <c r="A23" s="19" t="n">
        <v>20</v>
      </c>
      <c r="B23" s="24" t="s">
        <v>233</v>
      </c>
      <c r="C23" s="123" t="s">
        <v>234</v>
      </c>
      <c r="D23" s="136" t="s">
        <v>324</v>
      </c>
      <c r="E23" s="137" t="n">
        <v>44019</v>
      </c>
      <c r="H23" s="137" t="s">
        <v>11</v>
      </c>
      <c r="I23" s="137" t="s">
        <v>11</v>
      </c>
    </row>
    <row r="24" customFormat="false" ht="25.5" hidden="false" customHeight="true" outlineLevel="0" collapsed="false">
      <c r="A24" s="19" t="n">
        <v>21</v>
      </c>
      <c r="B24" s="24" t="s">
        <v>235</v>
      </c>
      <c r="C24" s="123" t="s">
        <v>236</v>
      </c>
      <c r="D24" s="136" t="s">
        <v>324</v>
      </c>
      <c r="E24" s="137" t="n">
        <v>44019</v>
      </c>
      <c r="H24" s="137" t="s">
        <v>11</v>
      </c>
      <c r="I24" s="137" t="s">
        <v>11</v>
      </c>
    </row>
    <row r="25" customFormat="false" ht="14.25" hidden="false" customHeight="true" outlineLevel="0" collapsed="false">
      <c r="A25" s="19" t="n">
        <v>22</v>
      </c>
      <c r="B25" s="24" t="s">
        <v>237</v>
      </c>
      <c r="C25" s="123" t="n">
        <v>10.9</v>
      </c>
      <c r="D25" s="136" t="s">
        <v>324</v>
      </c>
      <c r="E25" s="137" t="n">
        <v>44019</v>
      </c>
      <c r="H25" s="137" t="s">
        <v>11</v>
      </c>
      <c r="I25" s="137" t="s">
        <v>11</v>
      </c>
    </row>
    <row r="26" customFormat="false" ht="38.25" hidden="false" customHeight="true" outlineLevel="0" collapsed="false">
      <c r="A26" s="19" t="n">
        <v>23</v>
      </c>
      <c r="B26" s="24" t="s">
        <v>238</v>
      </c>
      <c r="C26" s="123" t="n">
        <v>114</v>
      </c>
      <c r="D26" s="136" t="s">
        <v>324</v>
      </c>
      <c r="E26" s="137" t="n">
        <v>44019</v>
      </c>
      <c r="H26" s="137" t="s">
        <v>11</v>
      </c>
      <c r="I26" s="137" t="s">
        <v>11</v>
      </c>
    </row>
    <row r="27" customFormat="false" ht="25.5" hidden="false" customHeight="true" outlineLevel="0" collapsed="false">
      <c r="A27" s="19" t="n">
        <v>24</v>
      </c>
      <c r="B27" s="24" t="s">
        <v>239</v>
      </c>
      <c r="C27" s="123" t="s">
        <v>240</v>
      </c>
      <c r="D27" s="136" t="s">
        <v>324</v>
      </c>
      <c r="E27" s="137" t="n">
        <v>44019</v>
      </c>
      <c r="H27" s="137" t="s">
        <v>11</v>
      </c>
      <c r="I27" s="137" t="s">
        <v>11</v>
      </c>
    </row>
    <row r="28" customFormat="false" ht="38.25" hidden="false" customHeight="true" outlineLevel="0" collapsed="false">
      <c r="A28" s="19" t="n">
        <v>25</v>
      </c>
      <c r="B28" s="24" t="s">
        <v>241</v>
      </c>
      <c r="C28" s="123" t="n">
        <v>112</v>
      </c>
      <c r="D28" s="136" t="s">
        <v>324</v>
      </c>
      <c r="E28" s="137" t="n">
        <v>44019</v>
      </c>
      <c r="H28" s="137" t="s">
        <v>11</v>
      </c>
      <c r="I28" s="137" t="s">
        <v>11</v>
      </c>
    </row>
    <row r="29" customFormat="false" ht="25.5" hidden="false" customHeight="true" outlineLevel="0" collapsed="false">
      <c r="A29" s="19" t="n">
        <v>26</v>
      </c>
      <c r="B29" s="24" t="s">
        <v>242</v>
      </c>
      <c r="C29" s="123" t="n">
        <v>116</v>
      </c>
      <c r="D29" s="136" t="s">
        <v>324</v>
      </c>
      <c r="E29" s="137" t="n">
        <v>44019</v>
      </c>
      <c r="H29" s="137" t="s">
        <v>11</v>
      </c>
      <c r="I29" s="137" t="s">
        <v>11</v>
      </c>
    </row>
    <row r="30" customFormat="false" ht="63.75" hidden="false" customHeight="true" outlineLevel="0" collapsed="false">
      <c r="A30" s="19" t="n">
        <v>27</v>
      </c>
      <c r="B30" s="24" t="s">
        <v>233</v>
      </c>
      <c r="C30" s="123" t="s">
        <v>244</v>
      </c>
      <c r="D30" s="136" t="s">
        <v>324</v>
      </c>
      <c r="E30" s="137" t="n">
        <v>44019</v>
      </c>
      <c r="H30" s="137" t="s">
        <v>11</v>
      </c>
      <c r="I30" s="137" t="s">
        <v>11</v>
      </c>
    </row>
    <row r="31" customFormat="false" ht="38.25" hidden="false" customHeight="true" outlineLevel="0" collapsed="false">
      <c r="A31" s="19" t="n">
        <v>28</v>
      </c>
      <c r="B31" s="24" t="s">
        <v>232</v>
      </c>
      <c r="C31" s="123" t="n">
        <v>51.52</v>
      </c>
      <c r="D31" s="136" t="s">
        <v>324</v>
      </c>
      <c r="E31" s="137" t="n">
        <v>44019</v>
      </c>
      <c r="H31" s="137" t="s">
        <v>11</v>
      </c>
      <c r="I31" s="137" t="s">
        <v>11</v>
      </c>
    </row>
    <row r="32" customFormat="false" ht="51" hidden="false" customHeight="true" outlineLevel="0" collapsed="false">
      <c r="A32" s="19" t="n">
        <v>29</v>
      </c>
      <c r="B32" s="24" t="s">
        <v>245</v>
      </c>
      <c r="C32" s="123" t="s">
        <v>246</v>
      </c>
      <c r="D32" s="136" t="s">
        <v>324</v>
      </c>
      <c r="E32" s="137" t="n">
        <v>44019</v>
      </c>
      <c r="H32" s="137" t="s">
        <v>11</v>
      </c>
      <c r="I32" s="137" t="s">
        <v>11</v>
      </c>
    </row>
    <row r="33" customFormat="false" ht="38.25" hidden="false" customHeight="true" outlineLevel="0" collapsed="false">
      <c r="A33" s="19" t="n">
        <v>30</v>
      </c>
      <c r="B33" s="24" t="s">
        <v>247</v>
      </c>
      <c r="C33" s="123" t="s">
        <v>248</v>
      </c>
      <c r="D33" s="136" t="s">
        <v>324</v>
      </c>
      <c r="E33" s="137" t="n">
        <v>44019</v>
      </c>
      <c r="H33" s="137" t="s">
        <v>11</v>
      </c>
      <c r="I33" s="137" t="s">
        <v>11</v>
      </c>
    </row>
    <row r="34" customFormat="false" ht="38.25" hidden="false" customHeight="true" outlineLevel="0" collapsed="false">
      <c r="A34" s="19" t="n">
        <v>31</v>
      </c>
      <c r="B34" s="24" t="s">
        <v>249</v>
      </c>
      <c r="C34" s="123" t="s">
        <v>250</v>
      </c>
      <c r="D34" s="136" t="s">
        <v>324</v>
      </c>
      <c r="E34" s="137" t="n">
        <v>44019</v>
      </c>
      <c r="H34" s="137" t="s">
        <v>11</v>
      </c>
      <c r="I34" s="137" t="s">
        <v>11</v>
      </c>
    </row>
    <row r="35" customFormat="false" ht="25.5" hidden="false" customHeight="true" outlineLevel="0" collapsed="false">
      <c r="A35" s="19" t="n">
        <v>32</v>
      </c>
      <c r="B35" s="24" t="s">
        <v>251</v>
      </c>
      <c r="C35" s="123" t="s">
        <v>252</v>
      </c>
      <c r="D35" s="136" t="s">
        <v>324</v>
      </c>
      <c r="E35" s="137" t="n">
        <v>44019</v>
      </c>
      <c r="H35" s="137" t="s">
        <v>11</v>
      </c>
      <c r="I35" s="137" t="s">
        <v>11</v>
      </c>
    </row>
    <row r="36" customFormat="false" ht="51" hidden="false" customHeight="true" outlineLevel="0" collapsed="false">
      <c r="A36" s="19" t="n">
        <v>33</v>
      </c>
      <c r="B36" s="24" t="s">
        <v>253</v>
      </c>
      <c r="C36" s="123" t="n">
        <v>69</v>
      </c>
      <c r="D36" s="136" t="s">
        <v>324</v>
      </c>
      <c r="E36" s="137" t="n">
        <v>44019</v>
      </c>
      <c r="H36" s="137" t="s">
        <v>11</v>
      </c>
      <c r="I36" s="137" t="s">
        <v>11</v>
      </c>
    </row>
    <row r="37" customFormat="false" ht="25.5" hidden="false" customHeight="true" outlineLevel="0" collapsed="false">
      <c r="A37" s="19" t="n">
        <v>34</v>
      </c>
      <c r="B37" s="24" t="s">
        <v>254</v>
      </c>
      <c r="C37" s="123" t="n">
        <v>80</v>
      </c>
      <c r="D37" s="136" t="s">
        <v>324</v>
      </c>
      <c r="E37" s="137" t="n">
        <v>44019</v>
      </c>
      <c r="H37" s="137" t="s">
        <v>11</v>
      </c>
      <c r="I37" s="137" t="s">
        <v>11</v>
      </c>
    </row>
    <row r="38" customFormat="false" ht="25.5" hidden="false" customHeight="true" outlineLevel="0" collapsed="false">
      <c r="A38" s="19" t="n">
        <v>35</v>
      </c>
      <c r="B38" s="24" t="s">
        <v>255</v>
      </c>
      <c r="C38" s="123" t="n">
        <v>74.75</v>
      </c>
      <c r="D38" s="136" t="s">
        <v>324</v>
      </c>
      <c r="E38" s="137" t="n">
        <v>44019</v>
      </c>
      <c r="H38" s="137" t="s">
        <v>11</v>
      </c>
      <c r="I38" s="137" t="s">
        <v>11</v>
      </c>
    </row>
    <row r="39" customFormat="false" ht="38.25" hidden="false" customHeight="true" outlineLevel="0" collapsed="false">
      <c r="A39" s="19" t="n">
        <v>36</v>
      </c>
      <c r="B39" s="24" t="s">
        <v>256</v>
      </c>
      <c r="C39" s="123" t="s">
        <v>257</v>
      </c>
      <c r="D39" s="136" t="s">
        <v>324</v>
      </c>
      <c r="E39" s="137" t="n">
        <v>44019</v>
      </c>
      <c r="H39" s="137" t="s">
        <v>11</v>
      </c>
      <c r="I39" s="137" t="s">
        <v>11</v>
      </c>
    </row>
    <row r="40" customFormat="false" ht="25.5" hidden="false" customHeight="true" outlineLevel="0" collapsed="false">
      <c r="A40" s="19" t="n">
        <v>37</v>
      </c>
      <c r="B40" s="24" t="s">
        <v>258</v>
      </c>
      <c r="C40" s="123" t="n">
        <v>96.97</v>
      </c>
      <c r="D40" s="136" t="s">
        <v>324</v>
      </c>
      <c r="E40" s="137" t="n">
        <v>44019</v>
      </c>
      <c r="H40" s="137" t="s">
        <v>11</v>
      </c>
      <c r="I40" s="137" t="s">
        <v>11</v>
      </c>
    </row>
    <row r="41" customFormat="false" ht="38.25" hidden="false" customHeight="true" outlineLevel="0" collapsed="false">
      <c r="A41" s="19" t="n">
        <v>38</v>
      </c>
      <c r="B41" s="24" t="s">
        <v>259</v>
      </c>
      <c r="C41" s="123" t="s">
        <v>260</v>
      </c>
      <c r="D41" s="136" t="s">
        <v>324</v>
      </c>
      <c r="E41" s="137" t="n">
        <v>44019</v>
      </c>
      <c r="H41" s="137" t="s">
        <v>11</v>
      </c>
      <c r="I41" s="137" t="s">
        <v>11</v>
      </c>
    </row>
    <row r="42" customFormat="false" ht="38.25" hidden="false" customHeight="true" outlineLevel="0" collapsed="false">
      <c r="A42" s="19" t="n">
        <v>39</v>
      </c>
      <c r="B42" s="24" t="s">
        <v>261</v>
      </c>
      <c r="C42" s="123" t="s">
        <v>262</v>
      </c>
      <c r="D42" s="136" t="s">
        <v>324</v>
      </c>
      <c r="E42" s="137" t="n">
        <v>44019</v>
      </c>
      <c r="H42" s="137" t="s">
        <v>11</v>
      </c>
      <c r="I42" s="137" t="s">
        <v>11</v>
      </c>
    </row>
    <row r="43" customFormat="false" ht="51" hidden="false" customHeight="true" outlineLevel="0" collapsed="false">
      <c r="A43" s="19" t="n">
        <v>40</v>
      </c>
      <c r="B43" s="24" t="s">
        <v>263</v>
      </c>
      <c r="C43" s="123" t="s">
        <v>264</v>
      </c>
      <c r="D43" s="136" t="s">
        <v>324</v>
      </c>
      <c r="E43" s="137" t="s">
        <v>11</v>
      </c>
      <c r="H43" s="137" t="n">
        <v>44029</v>
      </c>
      <c r="I43" s="137" t="s">
        <v>11</v>
      </c>
    </row>
    <row r="44" customFormat="false" ht="24" hidden="false" customHeight="true" outlineLevel="0" collapsed="false">
      <c r="A44" s="19" t="n">
        <v>41</v>
      </c>
      <c r="B44" s="24" t="s">
        <v>267</v>
      </c>
      <c r="C44" s="123" t="s">
        <v>268</v>
      </c>
      <c r="D44" s="136" t="s">
        <v>324</v>
      </c>
      <c r="E44" s="137" t="s">
        <v>11</v>
      </c>
      <c r="H44" s="137" t="n">
        <v>44029</v>
      </c>
      <c r="I44" s="137" t="s">
        <v>11</v>
      </c>
    </row>
    <row r="45" customFormat="false" ht="25.5" hidden="false" customHeight="true" outlineLevel="0" collapsed="false">
      <c r="A45" s="19" t="n">
        <v>42</v>
      </c>
      <c r="B45" s="24" t="s">
        <v>269</v>
      </c>
      <c r="C45" s="123" t="s">
        <v>270</v>
      </c>
      <c r="D45" s="136" t="s">
        <v>324</v>
      </c>
      <c r="E45" s="137" t="s">
        <v>11</v>
      </c>
      <c r="H45" s="137" t="n">
        <v>44029</v>
      </c>
      <c r="I45" s="137" t="s">
        <v>11</v>
      </c>
    </row>
    <row r="46" customFormat="false" ht="51" hidden="false" customHeight="true" outlineLevel="0" collapsed="false">
      <c r="A46" s="19" t="n">
        <v>43</v>
      </c>
      <c r="B46" s="24" t="s">
        <v>271</v>
      </c>
      <c r="C46" s="123" t="s">
        <v>272</v>
      </c>
      <c r="D46" s="136" t="s">
        <v>324</v>
      </c>
      <c r="E46" s="137" t="s">
        <v>11</v>
      </c>
      <c r="H46" s="137" t="n">
        <v>44029</v>
      </c>
      <c r="I46" s="137" t="s">
        <v>11</v>
      </c>
    </row>
    <row r="47" customFormat="false" ht="25.5" hidden="false" customHeight="true" outlineLevel="0" collapsed="false">
      <c r="A47" s="19" t="n">
        <v>44</v>
      </c>
      <c r="B47" s="24" t="s">
        <v>273</v>
      </c>
      <c r="C47" s="123" t="s">
        <v>274</v>
      </c>
      <c r="D47" s="136" t="s">
        <v>324</v>
      </c>
      <c r="E47" s="137" t="s">
        <v>326</v>
      </c>
      <c r="H47" s="137" t="n">
        <v>44029</v>
      </c>
      <c r="I47" s="137" t="s">
        <v>11</v>
      </c>
    </row>
    <row r="48" customFormat="false" ht="25.5" hidden="false" customHeight="true" outlineLevel="0" collapsed="false">
      <c r="A48" s="19" t="n">
        <v>45</v>
      </c>
      <c r="B48" s="24" t="s">
        <v>275</v>
      </c>
      <c r="C48" s="123" t="s">
        <v>276</v>
      </c>
      <c r="D48" s="136" t="s">
        <v>324</v>
      </c>
      <c r="E48" s="137" t="s">
        <v>11</v>
      </c>
      <c r="H48" s="137" t="n">
        <v>44029</v>
      </c>
      <c r="I48" s="137" t="s">
        <v>11</v>
      </c>
    </row>
    <row r="49" customFormat="false" ht="36" hidden="false" customHeight="true" outlineLevel="0" collapsed="false">
      <c r="A49" s="19" t="n">
        <v>46</v>
      </c>
      <c r="B49" s="24" t="s">
        <v>278</v>
      </c>
      <c r="C49" s="123" t="s">
        <v>279</v>
      </c>
      <c r="D49" s="136" t="s">
        <v>324</v>
      </c>
      <c r="E49" s="137"/>
      <c r="H49" s="137" t="n">
        <v>44029</v>
      </c>
      <c r="I49" s="137" t="s">
        <v>11</v>
      </c>
    </row>
    <row r="50" customFormat="false" ht="25.5" hidden="false" customHeight="true" outlineLevel="0" collapsed="false">
      <c r="A50" s="19" t="n">
        <v>47</v>
      </c>
      <c r="B50" s="24" t="s">
        <v>280</v>
      </c>
      <c r="C50" s="123" t="s">
        <v>281</v>
      </c>
      <c r="D50" s="136" t="s">
        <v>324</v>
      </c>
      <c r="E50" s="137" t="s">
        <v>11</v>
      </c>
      <c r="H50" s="137" t="n">
        <v>44029</v>
      </c>
      <c r="I50" s="137" t="s">
        <v>11</v>
      </c>
    </row>
    <row r="51" customFormat="false" ht="24" hidden="false" customHeight="true" outlineLevel="0" collapsed="false">
      <c r="A51" s="19" t="n">
        <v>48</v>
      </c>
      <c r="B51" s="24" t="s">
        <v>283</v>
      </c>
      <c r="C51" s="123" t="s">
        <v>284</v>
      </c>
      <c r="D51" s="136" t="s">
        <v>324</v>
      </c>
      <c r="E51" s="137" t="s">
        <v>11</v>
      </c>
      <c r="H51" s="137" t="n">
        <v>44029</v>
      </c>
      <c r="I51" s="137" t="s">
        <v>11</v>
      </c>
    </row>
    <row r="52" customFormat="false" ht="84" hidden="false" customHeight="true" outlineLevel="0" collapsed="false">
      <c r="A52" s="19" t="n">
        <v>49</v>
      </c>
      <c r="B52" s="24" t="s">
        <v>285</v>
      </c>
      <c r="C52" s="123" t="s">
        <v>286</v>
      </c>
      <c r="D52" s="136" t="s">
        <v>324</v>
      </c>
      <c r="E52" s="137" t="s">
        <v>11</v>
      </c>
      <c r="H52" s="137" t="s">
        <v>11</v>
      </c>
      <c r="I52" s="137" t="n">
        <v>44039</v>
      </c>
    </row>
    <row r="53" customFormat="false" ht="108" hidden="false" customHeight="true" outlineLevel="0" collapsed="false">
      <c r="A53" s="19" t="n">
        <v>50</v>
      </c>
      <c r="B53" s="24" t="s">
        <v>288</v>
      </c>
      <c r="C53" s="123" t="s">
        <v>289</v>
      </c>
      <c r="D53" s="136" t="s">
        <v>324</v>
      </c>
      <c r="E53" s="137" t="s">
        <v>11</v>
      </c>
      <c r="H53" s="137" t="s">
        <v>11</v>
      </c>
      <c r="I53" s="137" t="n">
        <v>44039</v>
      </c>
    </row>
    <row r="54" customFormat="false" ht="48" hidden="false" customHeight="true" outlineLevel="0" collapsed="false">
      <c r="A54" s="19" t="n">
        <v>51</v>
      </c>
      <c r="B54" s="24" t="s">
        <v>290</v>
      </c>
      <c r="C54" s="123" t="s">
        <v>291</v>
      </c>
      <c r="D54" s="136" t="s">
        <v>324</v>
      </c>
      <c r="E54" s="137" t="s">
        <v>11</v>
      </c>
      <c r="H54" s="137" t="s">
        <v>11</v>
      </c>
      <c r="I54" s="137" t="n">
        <v>44039</v>
      </c>
    </row>
    <row r="55" customFormat="false" ht="48" hidden="false" customHeight="true" outlineLevel="0" collapsed="false">
      <c r="A55" s="19" t="n">
        <v>52</v>
      </c>
      <c r="B55" s="38" t="s">
        <v>292</v>
      </c>
      <c r="C55" s="123" t="s">
        <v>293</v>
      </c>
      <c r="D55" s="136" t="s">
        <v>324</v>
      </c>
      <c r="E55" s="137" t="s">
        <v>11</v>
      </c>
      <c r="H55" s="137" t="s">
        <v>11</v>
      </c>
      <c r="I55" s="137" t="n">
        <v>44039</v>
      </c>
    </row>
    <row r="56" customFormat="false" ht="15" hidden="false" customHeight="true" outlineLevel="0" collapsed="false">
      <c r="A56" s="138" t="s">
        <v>17</v>
      </c>
      <c r="B56" s="139"/>
      <c r="C56" s="139"/>
    </row>
    <row r="57" customFormat="false" ht="14.25" hidden="false" customHeight="true" outlineLevel="0" collapsed="false">
      <c r="A57" s="140" t="s">
        <v>318</v>
      </c>
      <c r="B57" s="140"/>
      <c r="C57" s="140"/>
      <c r="D57" s="1" t="s">
        <v>319</v>
      </c>
      <c r="E57" s="1"/>
    </row>
    <row r="58" customFormat="false" ht="15" hidden="false" customHeight="true" outlineLevel="0" collapsed="false">
      <c r="A58" s="139"/>
      <c r="B58" s="141"/>
      <c r="E58" s="142"/>
    </row>
    <row r="59" customFormat="false" ht="15" hidden="false" customHeight="true" outlineLevel="0" collapsed="false">
      <c r="A59" s="143"/>
      <c r="B59" s="138"/>
      <c r="E59" s="142"/>
    </row>
    <row r="60" customFormat="false" ht="15" hidden="false" customHeight="true" outlineLevel="0" collapsed="false">
      <c r="A60" s="144" t="s">
        <v>20</v>
      </c>
      <c r="B60" s="139"/>
      <c r="E60" s="139"/>
    </row>
    <row r="61" customFormat="false" ht="14.25" hidden="false" customHeight="true" outlineLevel="0" collapsed="false">
      <c r="A61" s="12" t="s">
        <v>320</v>
      </c>
      <c r="B61" s="12"/>
      <c r="C61" s="12"/>
      <c r="D61" s="1" t="s">
        <v>319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" activeCellId="2" sqref="L47:L48 L50 A3"/>
    </sheetView>
  </sheetViews>
  <sheetFormatPr defaultColWidth="10.25" defaultRowHeight="14.25" zeroHeight="false" outlineLevelRow="0" outlineLevelCol="0"/>
  <cols>
    <col collapsed="false" customWidth="false" hidden="false" outlineLevel="0" max="2" min="2" style="145" width="10.27"/>
    <col collapsed="false" customWidth="true" hidden="false" outlineLevel="0" max="3" min="3" style="146" width="13.25"/>
    <col collapsed="false" customWidth="true" hidden="false" outlineLevel="0" max="5" min="5" style="0" width="17.25"/>
  </cols>
  <sheetData>
    <row r="1" customFormat="false" ht="17.1" hidden="false" customHeight="true" outlineLevel="0" collapsed="false">
      <c r="A1" s="147" t="s">
        <v>327</v>
      </c>
      <c r="B1" s="147"/>
      <c r="C1" s="147"/>
      <c r="D1" s="147"/>
      <c r="E1" s="147"/>
    </row>
    <row r="2" customFormat="false" ht="14.25" hidden="false" customHeight="true" outlineLevel="0" collapsed="false">
      <c r="A2" s="148" t="s">
        <v>328</v>
      </c>
      <c r="B2" s="148"/>
      <c r="C2" s="149"/>
    </row>
    <row r="3" customFormat="false" ht="24" hidden="false" customHeight="true" outlineLevel="0" collapsed="false">
      <c r="A3" s="125" t="s">
        <v>322</v>
      </c>
      <c r="B3" s="123" t="s">
        <v>122</v>
      </c>
      <c r="C3" s="124" t="s">
        <v>125</v>
      </c>
      <c r="D3" s="125" t="s">
        <v>191</v>
      </c>
      <c r="E3" s="150" t="s">
        <v>323</v>
      </c>
    </row>
    <row r="4" customFormat="false" ht="40.5" hidden="false" customHeight="true" outlineLevel="0" collapsed="false">
      <c r="A4" s="136" t="n">
        <v>1</v>
      </c>
      <c r="B4" s="151" t="s">
        <v>199</v>
      </c>
      <c r="C4" s="151" t="n">
        <v>1.2</v>
      </c>
      <c r="D4" s="136" t="s">
        <v>324</v>
      </c>
      <c r="E4" s="137"/>
    </row>
    <row r="5" customFormat="false" ht="40.5" hidden="false" customHeight="true" outlineLevel="0" collapsed="false">
      <c r="A5" s="136" t="n">
        <v>2</v>
      </c>
      <c r="B5" s="151" t="s">
        <v>203</v>
      </c>
      <c r="C5" s="151" t="s">
        <v>204</v>
      </c>
      <c r="D5" s="136" t="s">
        <v>324</v>
      </c>
      <c r="E5" s="152"/>
    </row>
    <row r="6" customFormat="false" ht="40.5" hidden="false" customHeight="true" outlineLevel="0" collapsed="false">
      <c r="A6" s="136" t="n">
        <v>3</v>
      </c>
      <c r="B6" s="151" t="s">
        <v>205</v>
      </c>
      <c r="C6" s="151" t="s">
        <v>206</v>
      </c>
      <c r="D6" s="136" t="s">
        <v>324</v>
      </c>
      <c r="E6" s="152"/>
    </row>
    <row r="7" customFormat="false" ht="27" hidden="false" customHeight="true" outlineLevel="0" collapsed="false">
      <c r="A7" s="136" t="n">
        <v>4</v>
      </c>
      <c r="B7" s="151" t="s">
        <v>207</v>
      </c>
      <c r="C7" s="151" t="s">
        <v>208</v>
      </c>
      <c r="D7" s="136" t="s">
        <v>324</v>
      </c>
      <c r="E7" s="152"/>
    </row>
    <row r="8" customFormat="false" ht="54" hidden="false" customHeight="true" outlineLevel="0" collapsed="false">
      <c r="A8" s="136" t="n">
        <v>5</v>
      </c>
      <c r="B8" s="151" t="s">
        <v>209</v>
      </c>
      <c r="C8" s="151" t="n">
        <v>18.19</v>
      </c>
      <c r="D8" s="136" t="s">
        <v>324</v>
      </c>
      <c r="E8" s="152"/>
    </row>
    <row r="9" customFormat="false" ht="40.5" hidden="false" customHeight="true" outlineLevel="0" collapsed="false">
      <c r="A9" s="136" t="n">
        <v>6</v>
      </c>
      <c r="B9" s="151" t="s">
        <v>210</v>
      </c>
      <c r="C9" s="151" t="n">
        <v>108</v>
      </c>
      <c r="D9" s="136" t="s">
        <v>324</v>
      </c>
      <c r="E9" s="152"/>
    </row>
    <row r="10" customFormat="false" ht="40.5" hidden="false" customHeight="true" outlineLevel="0" collapsed="false">
      <c r="A10" s="136" t="n">
        <v>7</v>
      </c>
      <c r="B10" s="151" t="s">
        <v>211</v>
      </c>
      <c r="C10" s="151" t="n">
        <v>22.21</v>
      </c>
      <c r="D10" s="136" t="s">
        <v>324</v>
      </c>
      <c r="E10" s="152"/>
    </row>
    <row r="11" customFormat="false" ht="40.5" hidden="false" customHeight="true" outlineLevel="0" collapsed="false">
      <c r="A11" s="136" t="n">
        <v>8</v>
      </c>
      <c r="B11" s="151" t="s">
        <v>212</v>
      </c>
      <c r="C11" s="151" t="n">
        <v>23.24</v>
      </c>
      <c r="D11" s="136" t="s">
        <v>324</v>
      </c>
      <c r="E11" s="152"/>
    </row>
    <row r="12" customFormat="false" ht="40.5" hidden="false" customHeight="true" outlineLevel="0" collapsed="false">
      <c r="A12" s="136" t="n">
        <v>9</v>
      </c>
      <c r="B12" s="151" t="s">
        <v>213</v>
      </c>
      <c r="C12" s="151" t="n">
        <v>25.26</v>
      </c>
      <c r="D12" s="136" t="s">
        <v>324</v>
      </c>
      <c r="E12" s="152"/>
    </row>
    <row r="13" customFormat="false" ht="40.5" hidden="false" customHeight="true" outlineLevel="0" collapsed="false">
      <c r="A13" s="136" t="n">
        <v>10</v>
      </c>
      <c r="B13" s="151" t="s">
        <v>214</v>
      </c>
      <c r="C13" s="151" t="n">
        <v>33.34</v>
      </c>
      <c r="D13" s="136" t="s">
        <v>324</v>
      </c>
      <c r="E13" s="152"/>
    </row>
    <row r="14" customFormat="false" ht="67.5" hidden="false" customHeight="true" outlineLevel="0" collapsed="false">
      <c r="A14" s="136" t="n">
        <v>11</v>
      </c>
      <c r="B14" s="151" t="s">
        <v>216</v>
      </c>
      <c r="C14" s="151" t="s">
        <v>217</v>
      </c>
      <c r="D14" s="136" t="s">
        <v>324</v>
      </c>
      <c r="E14" s="152"/>
    </row>
    <row r="15" customFormat="false" ht="81" hidden="false" customHeight="true" outlineLevel="0" collapsed="false">
      <c r="A15" s="136" t="n">
        <v>12</v>
      </c>
      <c r="B15" s="151" t="s">
        <v>218</v>
      </c>
      <c r="C15" s="151" t="n">
        <v>37</v>
      </c>
      <c r="D15" s="136" t="s">
        <v>324</v>
      </c>
      <c r="E15" s="152"/>
    </row>
    <row r="16" customFormat="false" ht="54" hidden="false" customHeight="true" outlineLevel="0" collapsed="false">
      <c r="A16" s="136" t="n">
        <v>13</v>
      </c>
      <c r="B16" s="151" t="s">
        <v>219</v>
      </c>
      <c r="C16" s="151" t="s">
        <v>325</v>
      </c>
      <c r="D16" s="136" t="s">
        <v>324</v>
      </c>
      <c r="E16" s="152"/>
    </row>
    <row r="17" customFormat="false" ht="40.5" hidden="false" customHeight="true" outlineLevel="0" collapsed="false">
      <c r="A17" s="136" t="n">
        <v>14</v>
      </c>
      <c r="B17" s="151" t="s">
        <v>223</v>
      </c>
      <c r="C17" s="151" t="s">
        <v>224</v>
      </c>
      <c r="D17" s="136" t="s">
        <v>324</v>
      </c>
      <c r="E17" s="152"/>
    </row>
    <row r="18" customFormat="false" ht="40.5" hidden="false" customHeight="true" outlineLevel="0" collapsed="false">
      <c r="A18" s="136" t="n">
        <v>15</v>
      </c>
      <c r="B18" s="151" t="s">
        <v>225</v>
      </c>
      <c r="C18" s="151" t="n">
        <v>55.63</v>
      </c>
      <c r="D18" s="136" t="s">
        <v>324</v>
      </c>
      <c r="E18" s="152"/>
    </row>
    <row r="19" customFormat="false" ht="40.5" hidden="false" customHeight="true" outlineLevel="0" collapsed="false">
      <c r="A19" s="136" t="n">
        <v>16</v>
      </c>
      <c r="B19" s="151" t="s">
        <v>228</v>
      </c>
      <c r="C19" s="151" t="n">
        <v>64.67</v>
      </c>
      <c r="D19" s="136" t="s">
        <v>324</v>
      </c>
      <c r="E19" s="152"/>
    </row>
    <row r="20" customFormat="false" ht="40.5" hidden="false" customHeight="true" outlineLevel="0" collapsed="false">
      <c r="A20" s="136" t="n">
        <v>17</v>
      </c>
      <c r="B20" s="151" t="s">
        <v>229</v>
      </c>
      <c r="C20" s="151" t="n">
        <v>65.66</v>
      </c>
      <c r="D20" s="136" t="s">
        <v>324</v>
      </c>
      <c r="E20" s="152"/>
    </row>
    <row r="21" customFormat="false" ht="54" hidden="false" customHeight="true" outlineLevel="0" collapsed="false">
      <c r="A21" s="136" t="n">
        <v>18</v>
      </c>
      <c r="B21" s="151" t="s">
        <v>230</v>
      </c>
      <c r="C21" s="151" t="s">
        <v>231</v>
      </c>
      <c r="D21" s="136" t="s">
        <v>324</v>
      </c>
      <c r="E21" s="152"/>
    </row>
    <row r="22" customFormat="false" ht="40.5" hidden="false" customHeight="true" outlineLevel="0" collapsed="false">
      <c r="A22" s="136" t="n">
        <v>19</v>
      </c>
      <c r="B22" s="151" t="s">
        <v>232</v>
      </c>
      <c r="C22" s="151" t="n">
        <v>27.28</v>
      </c>
      <c r="D22" s="136" t="s">
        <v>324</v>
      </c>
      <c r="E22" s="152"/>
    </row>
    <row r="23" customFormat="false" ht="67.5" hidden="false" customHeight="true" outlineLevel="0" collapsed="false">
      <c r="A23" s="136" t="n">
        <v>20</v>
      </c>
      <c r="B23" s="151" t="s">
        <v>233</v>
      </c>
      <c r="C23" s="151" t="s">
        <v>234</v>
      </c>
      <c r="D23" s="136" t="s">
        <v>324</v>
      </c>
      <c r="E23" s="152"/>
    </row>
    <row r="24" customFormat="false" ht="27" hidden="false" customHeight="true" outlineLevel="0" collapsed="false">
      <c r="A24" s="136" t="n">
        <v>21</v>
      </c>
      <c r="B24" s="151" t="s">
        <v>235</v>
      </c>
      <c r="C24" s="151" t="s">
        <v>236</v>
      </c>
      <c r="D24" s="136" t="s">
        <v>324</v>
      </c>
      <c r="E24" s="152"/>
    </row>
    <row r="25" customFormat="false" ht="14.25" hidden="false" customHeight="true" outlineLevel="0" collapsed="false">
      <c r="A25" s="136" t="n">
        <v>22</v>
      </c>
      <c r="B25" s="151" t="s">
        <v>237</v>
      </c>
      <c r="C25" s="151" t="n">
        <v>10.9</v>
      </c>
      <c r="D25" s="136" t="s">
        <v>324</v>
      </c>
      <c r="E25" s="152"/>
    </row>
    <row r="26" customFormat="false" ht="40.5" hidden="false" customHeight="true" outlineLevel="0" collapsed="false">
      <c r="A26" s="136" t="n">
        <v>23</v>
      </c>
      <c r="B26" s="151" t="s">
        <v>238</v>
      </c>
      <c r="C26" s="151" t="n">
        <v>114</v>
      </c>
      <c r="D26" s="136" t="s">
        <v>324</v>
      </c>
      <c r="E26" s="152"/>
    </row>
    <row r="27" customFormat="false" ht="40.5" hidden="false" customHeight="true" outlineLevel="0" collapsed="false">
      <c r="A27" s="136" t="n">
        <v>24</v>
      </c>
      <c r="B27" s="151" t="s">
        <v>239</v>
      </c>
      <c r="C27" s="151" t="s">
        <v>240</v>
      </c>
      <c r="D27" s="136" t="s">
        <v>324</v>
      </c>
      <c r="E27" s="152"/>
    </row>
    <row r="28" customFormat="false" ht="40.5" hidden="false" customHeight="true" outlineLevel="0" collapsed="false">
      <c r="A28" s="136" t="n">
        <v>25</v>
      </c>
      <c r="B28" s="151" t="s">
        <v>241</v>
      </c>
      <c r="C28" s="151" t="n">
        <v>112</v>
      </c>
      <c r="D28" s="136" t="s">
        <v>324</v>
      </c>
      <c r="E28" s="152"/>
    </row>
    <row r="29" customFormat="false" ht="40.5" hidden="false" customHeight="true" outlineLevel="0" collapsed="false">
      <c r="A29" s="136" t="n">
        <v>26</v>
      </c>
      <c r="B29" s="151" t="s">
        <v>242</v>
      </c>
      <c r="C29" s="151" t="n">
        <v>116</v>
      </c>
      <c r="D29" s="136" t="s">
        <v>324</v>
      </c>
      <c r="E29" s="152"/>
    </row>
    <row r="30" customFormat="false" ht="67.5" hidden="false" customHeight="true" outlineLevel="0" collapsed="false">
      <c r="A30" s="136" t="n">
        <v>27</v>
      </c>
      <c r="B30" s="151" t="s">
        <v>233</v>
      </c>
      <c r="C30" s="151" t="s">
        <v>244</v>
      </c>
      <c r="D30" s="136" t="s">
        <v>324</v>
      </c>
      <c r="E30" s="152"/>
    </row>
    <row r="31" customFormat="false" ht="40.5" hidden="false" customHeight="true" outlineLevel="0" collapsed="false">
      <c r="A31" s="136" t="n">
        <v>28</v>
      </c>
      <c r="B31" s="151" t="s">
        <v>232</v>
      </c>
      <c r="C31" s="151" t="n">
        <v>51.52</v>
      </c>
      <c r="D31" s="136" t="s">
        <v>324</v>
      </c>
      <c r="E31" s="152"/>
    </row>
    <row r="32" customFormat="false" ht="54" hidden="false" customHeight="true" outlineLevel="0" collapsed="false">
      <c r="A32" s="136" t="n">
        <v>29</v>
      </c>
      <c r="B32" s="151" t="s">
        <v>245</v>
      </c>
      <c r="C32" s="151" t="n">
        <v>126</v>
      </c>
      <c r="D32" s="136" t="s">
        <v>324</v>
      </c>
      <c r="E32" s="152"/>
    </row>
    <row r="33" customFormat="false" ht="40.5" hidden="false" customHeight="true" outlineLevel="0" collapsed="false">
      <c r="A33" s="136" t="n">
        <v>30</v>
      </c>
      <c r="B33" s="151" t="s">
        <v>247</v>
      </c>
      <c r="C33" s="151" t="s">
        <v>248</v>
      </c>
      <c r="D33" s="136" t="s">
        <v>324</v>
      </c>
      <c r="E33" s="152"/>
    </row>
    <row r="34" customFormat="false" ht="54" hidden="false" customHeight="true" outlineLevel="0" collapsed="false">
      <c r="A34" s="136" t="n">
        <v>31</v>
      </c>
      <c r="B34" s="151" t="s">
        <v>249</v>
      </c>
      <c r="C34" s="151" t="s">
        <v>250</v>
      </c>
      <c r="D34" s="136" t="s">
        <v>324</v>
      </c>
      <c r="E34" s="152"/>
    </row>
    <row r="35" customFormat="false" ht="27" hidden="false" customHeight="true" outlineLevel="0" collapsed="false">
      <c r="A35" s="136" t="n">
        <v>32</v>
      </c>
      <c r="B35" s="151" t="s">
        <v>251</v>
      </c>
      <c r="C35" s="151" t="s">
        <v>252</v>
      </c>
      <c r="D35" s="136" t="s">
        <v>324</v>
      </c>
      <c r="E35" s="152"/>
    </row>
    <row r="36" customFormat="false" ht="67.5" hidden="false" customHeight="true" outlineLevel="0" collapsed="false">
      <c r="A36" s="136" t="n">
        <v>33</v>
      </c>
      <c r="B36" s="151" t="s">
        <v>253</v>
      </c>
      <c r="C36" s="151" t="n">
        <v>69</v>
      </c>
      <c r="D36" s="136" t="s">
        <v>324</v>
      </c>
      <c r="E36" s="152"/>
    </row>
    <row r="37" customFormat="false" ht="27" hidden="false" customHeight="true" outlineLevel="0" collapsed="false">
      <c r="A37" s="136" t="n">
        <v>34</v>
      </c>
      <c r="B37" s="151" t="s">
        <v>254</v>
      </c>
      <c r="C37" s="151" t="n">
        <v>80</v>
      </c>
      <c r="D37" s="136" t="s">
        <v>324</v>
      </c>
      <c r="E37" s="152"/>
    </row>
    <row r="38" customFormat="false" ht="27" hidden="false" customHeight="true" outlineLevel="0" collapsed="false">
      <c r="A38" s="136" t="n">
        <v>35</v>
      </c>
      <c r="B38" s="151" t="s">
        <v>255</v>
      </c>
      <c r="C38" s="151" t="n">
        <v>74.75</v>
      </c>
      <c r="D38" s="136" t="s">
        <v>324</v>
      </c>
      <c r="E38" s="152"/>
    </row>
    <row r="39" customFormat="false" ht="40.5" hidden="false" customHeight="true" outlineLevel="0" collapsed="false">
      <c r="A39" s="136" t="n">
        <v>36</v>
      </c>
      <c r="B39" s="151" t="s">
        <v>256</v>
      </c>
      <c r="C39" s="151" t="s">
        <v>257</v>
      </c>
      <c r="D39" s="136" t="s">
        <v>324</v>
      </c>
      <c r="E39" s="152"/>
    </row>
    <row r="40" customFormat="false" ht="40.5" hidden="false" customHeight="true" outlineLevel="0" collapsed="false">
      <c r="A40" s="136" t="n">
        <v>37</v>
      </c>
      <c r="B40" s="151" t="s">
        <v>258</v>
      </c>
      <c r="C40" s="151" t="n">
        <v>96.97</v>
      </c>
      <c r="D40" s="136" t="s">
        <v>324</v>
      </c>
      <c r="E40" s="152"/>
    </row>
    <row r="41" customFormat="false" ht="27" hidden="false" customHeight="true" outlineLevel="0" collapsed="false">
      <c r="A41" s="136" t="n">
        <v>38</v>
      </c>
      <c r="B41" s="151" t="s">
        <v>329</v>
      </c>
      <c r="C41" s="151" t="s">
        <v>330</v>
      </c>
      <c r="D41" s="136" t="s">
        <v>324</v>
      </c>
      <c r="E41" s="152"/>
    </row>
    <row r="42" customFormat="false" ht="40.5" hidden="false" customHeight="true" outlineLevel="0" collapsed="false">
      <c r="A42" s="136" t="n">
        <v>39</v>
      </c>
      <c r="B42" s="151" t="s">
        <v>259</v>
      </c>
      <c r="C42" s="151" t="s">
        <v>260</v>
      </c>
      <c r="D42" s="136" t="s">
        <v>324</v>
      </c>
      <c r="E42" s="152"/>
    </row>
    <row r="43" customFormat="false" ht="40.5" hidden="false" customHeight="true" outlineLevel="0" collapsed="false">
      <c r="A43" s="136" t="n">
        <v>40</v>
      </c>
      <c r="B43" s="151" t="s">
        <v>261</v>
      </c>
      <c r="C43" s="151" t="s">
        <v>262</v>
      </c>
      <c r="D43" s="136" t="s">
        <v>324</v>
      </c>
      <c r="E43" s="152"/>
    </row>
    <row r="44" customFormat="false" ht="54" hidden="false" customHeight="true" outlineLevel="0" collapsed="false">
      <c r="A44" s="136" t="n">
        <v>41</v>
      </c>
      <c r="B44" s="151" t="s">
        <v>263</v>
      </c>
      <c r="C44" s="151" t="s">
        <v>264</v>
      </c>
      <c r="D44" s="136" t="s">
        <v>324</v>
      </c>
      <c r="E44" s="152"/>
    </row>
    <row r="45" customFormat="false" ht="27" hidden="false" customHeight="true" outlineLevel="0" collapsed="false">
      <c r="A45" s="136" t="n">
        <v>42</v>
      </c>
      <c r="B45" s="151" t="s">
        <v>267</v>
      </c>
      <c r="C45" s="151" t="s">
        <v>268</v>
      </c>
      <c r="D45" s="136" t="s">
        <v>324</v>
      </c>
      <c r="E45" s="152"/>
    </row>
    <row r="46" customFormat="false" ht="27" hidden="false" customHeight="true" outlineLevel="0" collapsed="false">
      <c r="A46" s="136" t="n">
        <v>43</v>
      </c>
      <c r="B46" s="151" t="s">
        <v>269</v>
      </c>
      <c r="C46" s="151" t="s">
        <v>270</v>
      </c>
      <c r="D46" s="136" t="s">
        <v>324</v>
      </c>
      <c r="E46" s="152"/>
    </row>
    <row r="47" customFormat="false" ht="54" hidden="false" customHeight="true" outlineLevel="0" collapsed="false">
      <c r="A47" s="136" t="n">
        <v>44</v>
      </c>
      <c r="B47" s="151" t="s">
        <v>271</v>
      </c>
      <c r="C47" s="151" t="s">
        <v>272</v>
      </c>
      <c r="D47" s="136" t="s">
        <v>324</v>
      </c>
      <c r="E47" s="152"/>
    </row>
    <row r="48" customFormat="false" ht="27" hidden="false" customHeight="true" outlineLevel="0" collapsed="false">
      <c r="A48" s="136" t="n">
        <v>45</v>
      </c>
      <c r="B48" s="151" t="s">
        <v>273</v>
      </c>
      <c r="C48" s="151" t="s">
        <v>274</v>
      </c>
      <c r="D48" s="136" t="s">
        <v>324</v>
      </c>
      <c r="E48" s="152"/>
    </row>
    <row r="49" customFormat="false" ht="27" hidden="false" customHeight="true" outlineLevel="0" collapsed="false">
      <c r="A49" s="136" t="n">
        <v>46</v>
      </c>
      <c r="B49" s="151" t="s">
        <v>275</v>
      </c>
      <c r="C49" s="151" t="s">
        <v>276</v>
      </c>
      <c r="D49" s="136" t="s">
        <v>324</v>
      </c>
      <c r="E49" s="152"/>
    </row>
    <row r="50" customFormat="false" ht="27" hidden="false" customHeight="true" outlineLevel="0" collapsed="false">
      <c r="A50" s="136" t="n">
        <v>47</v>
      </c>
      <c r="B50" s="151" t="s">
        <v>278</v>
      </c>
      <c r="C50" s="151" t="s">
        <v>279</v>
      </c>
      <c r="D50" s="136" t="s">
        <v>324</v>
      </c>
      <c r="E50" s="152"/>
    </row>
    <row r="51" customFormat="false" ht="27" hidden="false" customHeight="true" outlineLevel="0" collapsed="false">
      <c r="A51" s="136" t="n">
        <v>48</v>
      </c>
      <c r="B51" s="151" t="s">
        <v>280</v>
      </c>
      <c r="C51" s="151" t="s">
        <v>281</v>
      </c>
      <c r="D51" s="136" t="s">
        <v>324</v>
      </c>
      <c r="E51" s="152"/>
    </row>
    <row r="52" customFormat="false" ht="27" hidden="false" customHeight="true" outlineLevel="0" collapsed="false">
      <c r="A52" s="136" t="n">
        <v>49</v>
      </c>
      <c r="B52" s="151" t="s">
        <v>283</v>
      </c>
      <c r="C52" s="151" t="s">
        <v>284</v>
      </c>
      <c r="D52" s="136" t="s">
        <v>324</v>
      </c>
      <c r="E52" s="152"/>
    </row>
    <row r="53" customFormat="false" ht="14.25" hidden="false" customHeight="true" outlineLevel="0" collapsed="false">
      <c r="A53" s="136" t="n">
        <v>50</v>
      </c>
      <c r="B53" s="151" t="s">
        <v>331</v>
      </c>
      <c r="C53" s="151" t="s">
        <v>332</v>
      </c>
      <c r="D53" s="136" t="s">
        <v>324</v>
      </c>
      <c r="E53" s="152"/>
    </row>
    <row r="54" customFormat="false" ht="54" hidden="false" customHeight="true" outlineLevel="0" collapsed="false">
      <c r="A54" s="136" t="n">
        <v>51</v>
      </c>
      <c r="B54" s="153" t="s">
        <v>333</v>
      </c>
      <c r="C54" s="154" t="s">
        <v>334</v>
      </c>
      <c r="D54" s="136" t="s">
        <v>324</v>
      </c>
      <c r="E54" s="152"/>
    </row>
    <row r="55" customFormat="false" ht="81" hidden="false" customHeight="true" outlineLevel="0" collapsed="false">
      <c r="A55" s="136" t="n">
        <v>52</v>
      </c>
      <c r="B55" s="155" t="s">
        <v>335</v>
      </c>
      <c r="C55" s="156" t="s">
        <v>336</v>
      </c>
      <c r="D55" s="136" t="s">
        <v>324</v>
      </c>
      <c r="E55" s="152"/>
    </row>
    <row r="56" customFormat="false" ht="40.5" hidden="false" customHeight="true" outlineLevel="0" collapsed="false">
      <c r="A56" s="136" t="n">
        <v>53</v>
      </c>
      <c r="B56" s="155" t="s">
        <v>337</v>
      </c>
      <c r="C56" s="156" t="n">
        <v>20.21</v>
      </c>
      <c r="D56" s="136" t="s">
        <v>324</v>
      </c>
      <c r="E56" s="152"/>
    </row>
    <row r="57" customFormat="false" ht="27" hidden="false" customHeight="true" outlineLevel="0" collapsed="false">
      <c r="A57" s="136" t="n">
        <v>54</v>
      </c>
      <c r="B57" s="155" t="s">
        <v>269</v>
      </c>
      <c r="C57" s="156" t="s">
        <v>338</v>
      </c>
      <c r="D57" s="136" t="s">
        <v>324</v>
      </c>
      <c r="E57" s="152"/>
    </row>
    <row r="58" customFormat="false" ht="40.5" hidden="false" customHeight="true" outlineLevel="0" collapsed="false">
      <c r="A58" s="136" t="n">
        <v>55</v>
      </c>
      <c r="B58" s="155" t="s">
        <v>339</v>
      </c>
      <c r="C58" s="156" t="s">
        <v>340</v>
      </c>
      <c r="D58" s="136" t="s">
        <v>324</v>
      </c>
      <c r="E58" s="152"/>
    </row>
    <row r="59" customFormat="false" ht="27" hidden="false" customHeight="true" outlineLevel="0" collapsed="false">
      <c r="A59" s="136" t="n">
        <v>56</v>
      </c>
      <c r="B59" s="155" t="s">
        <v>341</v>
      </c>
      <c r="C59" s="156" t="s">
        <v>342</v>
      </c>
      <c r="D59" s="136" t="s">
        <v>324</v>
      </c>
      <c r="E59" s="152"/>
    </row>
    <row r="60" customFormat="false" ht="54" hidden="false" customHeight="true" outlineLevel="0" collapsed="false">
      <c r="A60" s="136" t="n">
        <v>57</v>
      </c>
      <c r="B60" s="155" t="s">
        <v>343</v>
      </c>
      <c r="C60" s="156" t="s">
        <v>344</v>
      </c>
      <c r="D60" s="136" t="s">
        <v>324</v>
      </c>
      <c r="E60" s="152"/>
    </row>
    <row r="61" customFormat="false" ht="40.5" hidden="false" customHeight="true" outlineLevel="0" collapsed="false">
      <c r="A61" s="136" t="n">
        <v>58</v>
      </c>
      <c r="B61" s="155" t="s">
        <v>345</v>
      </c>
      <c r="C61" s="156" t="n">
        <v>76.77</v>
      </c>
      <c r="D61" s="136" t="s">
        <v>324</v>
      </c>
      <c r="E61" s="152"/>
    </row>
    <row r="62" customFormat="false" ht="54" hidden="false" customHeight="true" outlineLevel="0" collapsed="false">
      <c r="A62" s="136" t="n">
        <v>59</v>
      </c>
      <c r="B62" s="155" t="s">
        <v>346</v>
      </c>
      <c r="C62" s="156" t="s">
        <v>347</v>
      </c>
      <c r="D62" s="136" t="s">
        <v>324</v>
      </c>
      <c r="E62" s="152"/>
    </row>
    <row r="63" customFormat="false" ht="54" hidden="false" customHeight="true" outlineLevel="0" collapsed="false">
      <c r="A63" s="136" t="n">
        <v>60</v>
      </c>
      <c r="B63" s="155" t="s">
        <v>348</v>
      </c>
      <c r="C63" s="156" t="s">
        <v>349</v>
      </c>
      <c r="D63" s="136" t="s">
        <v>324</v>
      </c>
      <c r="E63" s="152"/>
    </row>
    <row r="64" customFormat="false" ht="27" hidden="false" customHeight="true" outlineLevel="0" collapsed="false">
      <c r="A64" s="136" t="n">
        <v>61</v>
      </c>
      <c r="B64" s="155" t="s">
        <v>350</v>
      </c>
      <c r="C64" s="156" t="s">
        <v>351</v>
      </c>
      <c r="D64" s="136" t="s">
        <v>324</v>
      </c>
      <c r="E64" s="152"/>
    </row>
    <row r="65" customFormat="false" ht="54" hidden="false" customHeight="true" outlineLevel="0" collapsed="false">
      <c r="A65" s="136" t="n">
        <v>62</v>
      </c>
      <c r="B65" s="155" t="s">
        <v>352</v>
      </c>
      <c r="C65" s="156" t="s">
        <v>353</v>
      </c>
      <c r="D65" s="136" t="s">
        <v>324</v>
      </c>
      <c r="E65" s="152"/>
    </row>
    <row r="66" customFormat="false" ht="54" hidden="false" customHeight="true" outlineLevel="0" collapsed="false">
      <c r="A66" s="136" t="n">
        <v>63</v>
      </c>
      <c r="B66" s="155" t="s">
        <v>354</v>
      </c>
      <c r="C66" s="156" t="s">
        <v>355</v>
      </c>
      <c r="D66" s="136" t="s">
        <v>324</v>
      </c>
      <c r="E66" s="152"/>
    </row>
    <row r="67" customFormat="false" ht="54" hidden="false" customHeight="true" outlineLevel="0" collapsed="false">
      <c r="A67" s="136" t="n">
        <v>64</v>
      </c>
      <c r="B67" s="155" t="s">
        <v>356</v>
      </c>
      <c r="C67" s="156" t="s">
        <v>357</v>
      </c>
      <c r="D67" s="136" t="s">
        <v>324</v>
      </c>
      <c r="E67" s="152"/>
    </row>
    <row r="68" customFormat="false" ht="54" hidden="false" customHeight="true" outlineLevel="0" collapsed="false">
      <c r="A68" s="136" t="n">
        <v>65</v>
      </c>
      <c r="B68" s="155" t="s">
        <v>358</v>
      </c>
      <c r="C68" s="156" t="n">
        <v>135.136</v>
      </c>
      <c r="D68" s="136" t="s">
        <v>324</v>
      </c>
      <c r="E68" s="152"/>
    </row>
    <row r="69" customFormat="false" ht="27" hidden="false" customHeight="true" outlineLevel="0" collapsed="false">
      <c r="A69" s="136" t="n">
        <v>66</v>
      </c>
      <c r="B69" s="157" t="s">
        <v>359</v>
      </c>
      <c r="C69" s="156" t="n">
        <v>137.138</v>
      </c>
      <c r="D69" s="136" t="s">
        <v>324</v>
      </c>
      <c r="E69" s="152"/>
    </row>
    <row r="70" customFormat="false" ht="27" hidden="false" customHeight="true" outlineLevel="0" collapsed="false">
      <c r="A70" s="136" t="n">
        <v>67</v>
      </c>
      <c r="B70" s="157" t="s">
        <v>360</v>
      </c>
      <c r="C70" s="156" t="n">
        <v>140.139</v>
      </c>
      <c r="D70" s="136" t="s">
        <v>324</v>
      </c>
      <c r="E70" s="152"/>
    </row>
    <row r="71" customFormat="false" ht="27" hidden="false" customHeight="true" outlineLevel="0" collapsed="false">
      <c r="A71" s="136" t="n">
        <v>68</v>
      </c>
      <c r="B71" s="157" t="s">
        <v>361</v>
      </c>
      <c r="C71" s="156" t="n">
        <v>141.142</v>
      </c>
      <c r="D71" s="136" t="s">
        <v>324</v>
      </c>
      <c r="E71" s="152"/>
    </row>
    <row r="72" customFormat="false" ht="14.25" hidden="false" customHeight="true" outlineLevel="0" collapsed="false">
      <c r="A72" s="136" t="n">
        <v>69</v>
      </c>
      <c r="B72" s="157" t="s">
        <v>331</v>
      </c>
      <c r="C72" s="156" t="s">
        <v>362</v>
      </c>
      <c r="D72" s="136" t="s">
        <v>324</v>
      </c>
      <c r="E72" s="152"/>
    </row>
    <row r="73" customFormat="false" ht="40.5" hidden="false" customHeight="true" outlineLevel="0" collapsed="false">
      <c r="A73" s="136" t="n">
        <v>70</v>
      </c>
      <c r="B73" s="157" t="s">
        <v>363</v>
      </c>
      <c r="C73" s="156" t="s">
        <v>364</v>
      </c>
      <c r="D73" s="136" t="s">
        <v>324</v>
      </c>
      <c r="E73" s="152"/>
    </row>
    <row r="74" customFormat="false" ht="27" hidden="false" customHeight="true" outlineLevel="0" collapsed="false">
      <c r="A74" s="136" t="n">
        <v>71</v>
      </c>
      <c r="B74" s="157" t="s">
        <v>365</v>
      </c>
      <c r="C74" s="156" t="s">
        <v>366</v>
      </c>
      <c r="D74" s="136" t="s">
        <v>324</v>
      </c>
      <c r="E74" s="152"/>
    </row>
    <row r="75" customFormat="false" ht="54" hidden="false" customHeight="true" outlineLevel="0" collapsed="false">
      <c r="A75" s="136" t="n">
        <v>72</v>
      </c>
      <c r="B75" s="157" t="s">
        <v>367</v>
      </c>
      <c r="C75" s="156" t="s">
        <v>368</v>
      </c>
      <c r="D75" s="136" t="s">
        <v>324</v>
      </c>
      <c r="E75" s="152"/>
    </row>
    <row r="76" customFormat="false" ht="54" hidden="false" customHeight="true" outlineLevel="0" collapsed="false">
      <c r="A76" s="136" t="n">
        <v>73</v>
      </c>
      <c r="B76" s="157" t="s">
        <v>369</v>
      </c>
      <c r="C76" s="156" t="s">
        <v>370</v>
      </c>
      <c r="D76" s="136" t="s">
        <v>324</v>
      </c>
      <c r="E76" s="152"/>
    </row>
    <row r="77" customFormat="false" ht="27" hidden="false" customHeight="true" outlineLevel="0" collapsed="false">
      <c r="A77" s="136" t="n">
        <v>74</v>
      </c>
      <c r="B77" s="157" t="s">
        <v>371</v>
      </c>
      <c r="C77" s="156" t="n">
        <v>164.165</v>
      </c>
      <c r="D77" s="136" t="s">
        <v>324</v>
      </c>
      <c r="E77" s="152"/>
    </row>
    <row r="78" customFormat="false" ht="27" hidden="false" customHeight="true" outlineLevel="0" collapsed="false">
      <c r="A78" s="136" t="n">
        <v>75</v>
      </c>
      <c r="B78" s="157" t="s">
        <v>372</v>
      </c>
      <c r="C78" s="156" t="s">
        <v>373</v>
      </c>
      <c r="D78" s="136" t="s">
        <v>324</v>
      </c>
      <c r="E78" s="152"/>
    </row>
    <row r="79" customFormat="false" ht="14.25" hidden="false" customHeight="true" outlineLevel="0" collapsed="false">
      <c r="A79" s="121"/>
      <c r="B79" s="121"/>
      <c r="C79" s="118"/>
      <c r="D79" s="121"/>
      <c r="E79" s="121"/>
    </row>
    <row r="80" customFormat="false" ht="14.25" hidden="false" customHeight="true" outlineLevel="0" collapsed="false">
      <c r="A80" s="121"/>
      <c r="B80" s="121"/>
      <c r="C80" s="118"/>
      <c r="D80" s="121"/>
      <c r="E80" s="121"/>
    </row>
    <row r="81" customFormat="false" ht="14.25" hidden="false" customHeight="true" outlineLevel="0" collapsed="false">
      <c r="A81" s="121"/>
      <c r="B81" s="121"/>
      <c r="C81" s="118"/>
      <c r="D81" s="121"/>
      <c r="E81" s="121"/>
    </row>
    <row r="82" customFormat="false" ht="14.25" hidden="false" customHeight="true" outlineLevel="0" collapsed="false">
      <c r="A82" s="121"/>
      <c r="B82" s="121"/>
      <c r="C82" s="118"/>
      <c r="D82" s="121"/>
      <c r="E82" s="121"/>
    </row>
    <row r="83" customFormat="false" ht="14.25" hidden="false" customHeight="true" outlineLevel="0" collapsed="false">
      <c r="A83" s="129" t="s">
        <v>17</v>
      </c>
      <c r="B83" s="121"/>
      <c r="C83" s="121"/>
      <c r="D83" s="121"/>
      <c r="E83" s="121"/>
    </row>
    <row r="84" customFormat="false" ht="25.35" hidden="false" customHeight="true" outlineLevel="0" collapsed="false">
      <c r="A84" s="158" t="s">
        <v>318</v>
      </c>
      <c r="B84" s="158"/>
      <c r="C84" s="158"/>
      <c r="D84" s="159" t="s">
        <v>319</v>
      </c>
      <c r="E84" s="159"/>
    </row>
    <row r="85" customFormat="false" ht="14.25" hidden="false" customHeight="true" outlineLevel="0" collapsed="false">
      <c r="A85" s="121"/>
      <c r="B85" s="160"/>
      <c r="C85" s="121"/>
      <c r="D85" s="121"/>
      <c r="E85" s="129"/>
      <c r="G85" s="2"/>
    </row>
    <row r="86" customFormat="false" ht="14.25" hidden="false" customHeight="true" outlineLevel="0" collapsed="false">
      <c r="A86" s="161"/>
      <c r="B86" s="129"/>
      <c r="C86" s="121"/>
      <c r="D86" s="121"/>
      <c r="E86" s="129"/>
    </row>
    <row r="87" customFormat="false" ht="14.25" hidden="false" customHeight="true" outlineLevel="0" collapsed="false">
      <c r="A87" s="116" t="s">
        <v>20</v>
      </c>
      <c r="B87" s="121"/>
      <c r="C87" s="121"/>
      <c r="D87" s="121"/>
      <c r="E87" s="121"/>
    </row>
    <row r="88" customFormat="false" ht="15.75" hidden="false" customHeight="true" outlineLevel="0" collapsed="false">
      <c r="A88" s="162" t="s">
        <v>320</v>
      </c>
      <c r="B88" s="162"/>
      <c r="C88" s="162"/>
      <c r="D88" s="132" t="s">
        <v>319</v>
      </c>
      <c r="E88" s="13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D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4" activeCellId="2" sqref="L47:L48 L50 C4"/>
    </sheetView>
  </sheetViews>
  <sheetFormatPr defaultColWidth="10.25" defaultRowHeight="13.8" zeroHeight="false" outlineLevelRow="0" outlineLevelCol="0"/>
  <cols>
    <col collapsed="false" customWidth="true" hidden="false" outlineLevel="0" max="1" min="1" style="163" width="3.25"/>
    <col collapsed="false" customWidth="true" hidden="false" outlineLevel="0" max="2" min="2" style="164" width="18.26"/>
    <col collapsed="false" customWidth="true" hidden="false" outlineLevel="0" max="3" min="3" style="164" width="8.25"/>
    <col collapsed="false" customWidth="true" hidden="false" outlineLevel="0" max="4" min="4" style="163" width="5.25"/>
    <col collapsed="false" customWidth="true" hidden="false" outlineLevel="0" max="5" min="5" style="163" width="9.26"/>
    <col collapsed="false" customWidth="true" hidden="false" outlineLevel="0" max="6" min="6" style="163" width="8.25"/>
    <col collapsed="false" customWidth="true" hidden="false" outlineLevel="0" max="7" min="7" style="165" width="7.87"/>
    <col collapsed="false" customWidth="true" hidden="false" outlineLevel="0" max="8" min="8" style="165" width="8.74"/>
    <col collapsed="false" customWidth="true" hidden="false" outlineLevel="0" max="9" min="9" style="165" width="7.39"/>
    <col collapsed="false" customWidth="true" hidden="false" outlineLevel="0" max="11" min="10" style="165" width="7.75"/>
    <col collapsed="false" customWidth="false" hidden="false" outlineLevel="0" max="56" min="12" style="163" width="10.27"/>
    <col collapsed="false" customWidth="false" hidden="false" outlineLevel="0" max="59" min="57" style="166" width="10.27"/>
  </cols>
  <sheetData>
    <row r="1" customFormat="false" ht="17.65" hidden="false" customHeight="true" outlineLevel="0" collapsed="false">
      <c r="A1" s="167" t="s">
        <v>374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</row>
    <row r="2" customFormat="false" ht="13.8" hidden="false" customHeight="false" outlineLevel="0" collapsed="false">
      <c r="A2" s="168"/>
      <c r="B2" s="169"/>
      <c r="C2" s="170" t="str">
        <f aca="false">Обложка!D8</f>
        <v>01.02.2022 — 28.02.2022</v>
      </c>
      <c r="D2" s="170"/>
      <c r="E2" s="170"/>
      <c r="F2" s="139"/>
      <c r="G2" s="171"/>
      <c r="H2" s="171"/>
      <c r="I2" s="172"/>
      <c r="J2" s="172"/>
      <c r="K2" s="173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</row>
    <row r="3" s="93" customFormat="true" ht="70.35" hidden="false" customHeight="true" outlineLevel="0" collapsed="false">
      <c r="A3" s="174" t="s">
        <v>322</v>
      </c>
      <c r="B3" s="38" t="str">
        <f aca="false">'Контрольный лист'!A3</f>
        <v>Месторасположение</v>
      </c>
      <c r="C3" s="38" t="str">
        <f aca="false">'Контрольный лист'!B3</f>
        <v>Контур защиты</v>
      </c>
      <c r="D3" s="38" t="str">
        <f aca="false">'Контрольный лист'!C3</f>
        <v>Тип ловушки</v>
      </c>
      <c r="E3" s="38" t="str">
        <f aca="false">'Контрольный лист'!F3</f>
        <v>Кол-во ловушек/кв.м</v>
      </c>
      <c r="F3" s="38" t="str">
        <f aca="false">'Контрольный лист'!E3</f>
        <v>Пищевые/ не пищевые</v>
      </c>
      <c r="G3" s="175" t="s">
        <v>375</v>
      </c>
      <c r="H3" s="175" t="s">
        <v>375</v>
      </c>
      <c r="I3" s="175" t="s">
        <v>375</v>
      </c>
      <c r="J3" s="175" t="s">
        <v>375</v>
      </c>
      <c r="K3" s="175" t="s">
        <v>375</v>
      </c>
      <c r="L3" s="139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</row>
    <row r="4" s="93" customFormat="true" ht="45.6" hidden="false" customHeight="true" outlineLevel="0" collapsed="false">
      <c r="A4" s="174" t="n">
        <v>1</v>
      </c>
      <c r="B4" s="38" t="str">
        <f aca="false">'Контрольный лист'!A4</f>
        <v>Склад ОПМ</v>
      </c>
      <c r="C4" s="38" t="str">
        <f aca="false">'Контрольный лист'!B4</f>
        <v>3 контур защиты</v>
      </c>
      <c r="D4" s="38" t="str">
        <f aca="false">'Контрольный лист'!C4</f>
        <v>киу</v>
      </c>
      <c r="E4" s="38" t="n">
        <f aca="false">'Контрольный лист'!F4</f>
        <v>13</v>
      </c>
      <c r="F4" s="38" t="str">
        <f aca="false">'Контрольный лист'!E4</f>
        <v>Пищевые</v>
      </c>
      <c r="G4" s="175" t="n">
        <v>44595</v>
      </c>
      <c r="H4" s="175" t="n">
        <v>44601</v>
      </c>
      <c r="I4" s="175" t="n">
        <v>44608</v>
      </c>
      <c r="J4" s="175" t="n">
        <v>44610</v>
      </c>
      <c r="K4" s="175" t="n">
        <v>44613</v>
      </c>
      <c r="L4" s="139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</row>
    <row r="5" s="93" customFormat="true" ht="28.5" hidden="false" customHeight="true" outlineLevel="0" collapsed="false">
      <c r="A5" s="174" t="n">
        <v>2</v>
      </c>
      <c r="B5" s="38" t="str">
        <f aca="false">'Контрольный лист'!A5</f>
        <v>ЦТФ</v>
      </c>
      <c r="C5" s="38" t="str">
        <f aca="false">'Контрольный лист'!B5</f>
        <v>3 контур защиты</v>
      </c>
      <c r="D5" s="38" t="str">
        <f aca="false">'Контрольный лист'!C5</f>
        <v>киу</v>
      </c>
      <c r="E5" s="38" t="n">
        <f aca="false">'Контрольный лист'!F5</f>
        <v>22</v>
      </c>
      <c r="F5" s="38" t="str">
        <f aca="false">'Контрольный лист'!E5</f>
        <v>Пищевые</v>
      </c>
      <c r="G5" s="175" t="n">
        <v>44595</v>
      </c>
      <c r="H5" s="175" t="n">
        <v>44601</v>
      </c>
      <c r="I5" s="175" t="n">
        <v>44608</v>
      </c>
      <c r="J5" s="175" t="n">
        <v>44610</v>
      </c>
      <c r="K5" s="175" t="n">
        <v>44613</v>
      </c>
      <c r="L5" s="139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</row>
    <row r="6" s="93" customFormat="true" ht="31.35" hidden="false" customHeight="true" outlineLevel="0" collapsed="false">
      <c r="A6" s="174" t="n">
        <v>3</v>
      </c>
      <c r="B6" s="38" t="str">
        <f aca="false">'Контрольный лист'!A6</f>
        <v>Склад готовой продукции</v>
      </c>
      <c r="C6" s="38" t="str">
        <f aca="false">'Контрольный лист'!B6</f>
        <v>3 контур защиты</v>
      </c>
      <c r="D6" s="38" t="str">
        <f aca="false">'Контрольный лист'!C6</f>
        <v>киу</v>
      </c>
      <c r="E6" s="38" t="n">
        <f aca="false">'Контрольный лист'!F6</f>
        <v>53</v>
      </c>
      <c r="F6" s="38" t="str">
        <f aca="false">'Контрольный лист'!E6</f>
        <v>Пищевые</v>
      </c>
      <c r="G6" s="175" t="n">
        <v>44595</v>
      </c>
      <c r="H6" s="175" t="n">
        <v>44601</v>
      </c>
      <c r="I6" s="175" t="n">
        <v>44608</v>
      </c>
      <c r="J6" s="175" t="n">
        <v>44610</v>
      </c>
      <c r="K6" s="175" t="n">
        <v>44613</v>
      </c>
      <c r="L6" s="139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</row>
    <row r="7" s="93" customFormat="true" ht="26.65" hidden="false" customHeight="true" outlineLevel="0" collapsed="false">
      <c r="A7" s="174" t="n">
        <v>4</v>
      </c>
      <c r="B7" s="38" t="str">
        <f aca="false">'Контрольный лист'!A7</f>
        <v>Цех убоя  и переработки птицы</v>
      </c>
      <c r="C7" s="38" t="str">
        <f aca="false">'Контрольный лист'!B7</f>
        <v>3 контур защиты</v>
      </c>
      <c r="D7" s="38" t="str">
        <f aca="false">'Контрольный лист'!C7</f>
        <v>киу</v>
      </c>
      <c r="E7" s="38" t="n">
        <f aca="false">'Контрольный лист'!F7</f>
        <v>24</v>
      </c>
      <c r="F7" s="38" t="str">
        <f aca="false">'Контрольный лист'!E7</f>
        <v>Пищевые</v>
      </c>
      <c r="G7" s="175" t="n">
        <v>44595</v>
      </c>
      <c r="H7" s="175" t="n">
        <v>44601</v>
      </c>
      <c r="I7" s="175" t="n">
        <v>44608</v>
      </c>
      <c r="J7" s="175" t="n">
        <v>44610</v>
      </c>
      <c r="K7" s="175" t="n">
        <v>44613</v>
      </c>
      <c r="L7" s="139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</row>
    <row r="8" s="93" customFormat="true" ht="26.65" hidden="false" customHeight="true" outlineLevel="0" collapsed="false">
      <c r="A8" s="174" t="n">
        <v>5</v>
      </c>
      <c r="B8" s="38" t="str">
        <f aca="false">'Контрольный лист'!A8</f>
        <v>Склад ОПМ</v>
      </c>
      <c r="C8" s="38" t="str">
        <f aca="false">'Контрольный лист'!B8</f>
        <v>3 контур защиты</v>
      </c>
      <c r="D8" s="38" t="str">
        <f aca="false">'Контрольный лист'!C8</f>
        <v>ил</v>
      </c>
      <c r="E8" s="38" t="n">
        <f aca="false">'Контрольный лист'!F8</f>
        <v>5</v>
      </c>
      <c r="F8" s="38" t="str">
        <f aca="false">'Контрольный лист'!E8</f>
        <v>Пищевые</v>
      </c>
      <c r="G8" s="175" t="n">
        <v>44595</v>
      </c>
      <c r="H8" s="175" t="n">
        <v>44601</v>
      </c>
      <c r="I8" s="175" t="n">
        <v>44608</v>
      </c>
      <c r="J8" s="175" t="n">
        <v>44610</v>
      </c>
      <c r="K8" s="175" t="n">
        <v>44613</v>
      </c>
      <c r="L8" s="139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</row>
    <row r="9" s="93" customFormat="true" ht="26.65" hidden="false" customHeight="true" outlineLevel="0" collapsed="false">
      <c r="A9" s="174" t="n">
        <v>6</v>
      </c>
      <c r="B9" s="38" t="str">
        <f aca="false">'Контрольный лист'!A9</f>
        <v>ЦТФ</v>
      </c>
      <c r="C9" s="38" t="str">
        <f aca="false">'Контрольный лист'!B9</f>
        <v>3 контур защиты</v>
      </c>
      <c r="D9" s="38" t="str">
        <f aca="false">'Контрольный лист'!C9</f>
        <v>ил</v>
      </c>
      <c r="E9" s="38" t="n">
        <f aca="false">'Контрольный лист'!F9</f>
        <v>8</v>
      </c>
      <c r="F9" s="38" t="str">
        <f aca="false">'Контрольный лист'!E9</f>
        <v>Пищевые</v>
      </c>
      <c r="G9" s="175" t="n">
        <v>44595</v>
      </c>
      <c r="H9" s="175" t="n">
        <v>44601</v>
      </c>
      <c r="I9" s="175" t="n">
        <v>44608</v>
      </c>
      <c r="J9" s="175" t="n">
        <v>44610</v>
      </c>
      <c r="K9" s="175" t="n">
        <v>44613</v>
      </c>
      <c r="L9" s="139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</row>
    <row r="10" s="93" customFormat="true" ht="24.95" hidden="false" customHeight="true" outlineLevel="0" collapsed="false">
      <c r="A10" s="174" t="n">
        <v>7</v>
      </c>
      <c r="B10" s="38" t="str">
        <f aca="false">'Контрольный лист'!A10</f>
        <v>Склад готовой продукции</v>
      </c>
      <c r="C10" s="38" t="str">
        <f aca="false">'Контрольный лист'!B10</f>
        <v>3 контур защиты</v>
      </c>
      <c r="D10" s="38" t="str">
        <f aca="false">'Контрольный лист'!C10</f>
        <v>ил</v>
      </c>
      <c r="E10" s="38" t="n">
        <f aca="false">'Контрольный лист'!F10</f>
        <v>11</v>
      </c>
      <c r="F10" s="38" t="str">
        <f aca="false">'Контрольный лист'!E10</f>
        <v>Пищевые</v>
      </c>
      <c r="G10" s="175" t="n">
        <v>44595</v>
      </c>
      <c r="H10" s="175" t="n">
        <v>44601</v>
      </c>
      <c r="I10" s="175" t="n">
        <v>44608</v>
      </c>
      <c r="J10" s="175" t="n">
        <v>44610</v>
      </c>
      <c r="K10" s="175" t="n">
        <v>44613</v>
      </c>
      <c r="L10" s="139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</row>
    <row r="11" s="93" customFormat="true" ht="30.2" hidden="false" customHeight="true" outlineLevel="0" collapsed="false">
      <c r="A11" s="174" t="n">
        <v>8</v>
      </c>
      <c r="B11" s="38" t="str">
        <f aca="false">'Контрольный лист'!A11</f>
        <v>Цех убоя  и переработки птицы</v>
      </c>
      <c r="C11" s="38" t="str">
        <f aca="false">'Контрольный лист'!B11</f>
        <v>3 контур защиты</v>
      </c>
      <c r="D11" s="38" t="str">
        <f aca="false">'Контрольный лист'!C11</f>
        <v>ил</v>
      </c>
      <c r="E11" s="38" t="n">
        <f aca="false">'Контрольный лист'!F11</f>
        <v>23</v>
      </c>
      <c r="F11" s="38" t="str">
        <f aca="false">'Контрольный лист'!E11</f>
        <v>Пищевые</v>
      </c>
      <c r="G11" s="175" t="n">
        <v>44595</v>
      </c>
      <c r="H11" s="175" t="n">
        <v>44601</v>
      </c>
      <c r="I11" s="175" t="n">
        <v>44608</v>
      </c>
      <c r="J11" s="175" t="n">
        <v>44610</v>
      </c>
      <c r="K11" s="175" t="n">
        <v>44613</v>
      </c>
      <c r="L11" s="13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</row>
    <row r="12" s="93" customFormat="true" ht="24" hidden="false" customHeight="true" outlineLevel="0" collapsed="false">
      <c r="A12" s="174" t="n">
        <v>9</v>
      </c>
      <c r="B12" s="38" t="str">
        <f aca="false">'Контрольный лист'!A12</f>
        <v>СГП : столовая 2эт</v>
      </c>
      <c r="C12" s="38" t="str">
        <f aca="false">'Контрольный лист'!B12</f>
        <v>3 контур защиты</v>
      </c>
      <c r="D12" s="38" t="str">
        <f aca="false">'Контрольный лист'!C12</f>
        <v>ил</v>
      </c>
      <c r="E12" s="38" t="n">
        <f aca="false">'Контрольный лист'!F12</f>
        <v>1</v>
      </c>
      <c r="F12" s="38" t="str">
        <f aca="false">'Контрольный лист'!E12</f>
        <v>Пищевые</v>
      </c>
      <c r="G12" s="175" t="n">
        <v>44595</v>
      </c>
      <c r="H12" s="175" t="n">
        <v>44601</v>
      </c>
      <c r="I12" s="175" t="n">
        <v>44608</v>
      </c>
      <c r="J12" s="175" t="n">
        <v>44610</v>
      </c>
      <c r="K12" s="175" t="n">
        <v>44613</v>
      </c>
      <c r="L12" s="139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</row>
    <row r="13" s="93" customFormat="true" ht="26.65" hidden="false" customHeight="true" outlineLevel="0" collapsed="false">
      <c r="A13" s="174" t="n">
        <v>10</v>
      </c>
      <c r="B13" s="38" t="str">
        <f aca="false">'Контрольный лист'!A13</f>
        <v>Склад готовой продукции</v>
      </c>
      <c r="C13" s="38" t="str">
        <f aca="false">'Контрольный лист'!B13</f>
        <v>3 контур защиты</v>
      </c>
      <c r="D13" s="38" t="str">
        <f aca="false">'Контрольный лист'!C13</f>
        <v>ИМ</v>
      </c>
      <c r="E13" s="38" t="n">
        <f aca="false">'Контрольный лист'!F13</f>
        <v>2</v>
      </c>
      <c r="F13" s="38" t="str">
        <f aca="false">'Контрольный лист'!E13</f>
        <v>Пищевые</v>
      </c>
      <c r="G13" s="175" t="n">
        <v>44595</v>
      </c>
      <c r="H13" s="175" t="n">
        <v>44601</v>
      </c>
      <c r="I13" s="175" t="n">
        <v>44608</v>
      </c>
      <c r="J13" s="175" t="n">
        <v>44610</v>
      </c>
      <c r="K13" s="175" t="n">
        <v>44613</v>
      </c>
      <c r="L13" s="139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</row>
    <row r="14" s="93" customFormat="true" ht="31.35" hidden="false" customHeight="true" outlineLevel="0" collapsed="false">
      <c r="A14" s="174" t="n">
        <v>11</v>
      </c>
      <c r="B14" s="38" t="str">
        <f aca="false">'Контрольный лист'!A14</f>
        <v>Здание администрации</v>
      </c>
      <c r="C14" s="38" t="str">
        <f aca="false">'Контрольный лист'!B14</f>
        <v>3 контур защиты</v>
      </c>
      <c r="D14" s="38" t="str">
        <f aca="false">'Контрольный лист'!C14</f>
        <v>ИМ</v>
      </c>
      <c r="E14" s="38" t="n">
        <f aca="false">'Контрольный лист'!F14</f>
        <v>2</v>
      </c>
      <c r="F14" s="38" t="str">
        <f aca="false">'Контрольный лист'!E14</f>
        <v>Пищевые</v>
      </c>
      <c r="G14" s="175" t="n">
        <v>44595</v>
      </c>
      <c r="H14" s="175" t="n">
        <v>44601</v>
      </c>
      <c r="I14" s="175" t="n">
        <v>44608</v>
      </c>
      <c r="J14" s="175" t="n">
        <v>44610</v>
      </c>
      <c r="K14" s="175" t="n">
        <v>44613</v>
      </c>
      <c r="L14" s="139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</row>
    <row r="15" s="93" customFormat="true" ht="30" hidden="false" customHeight="true" outlineLevel="0" collapsed="false">
      <c r="A15" s="174" t="n">
        <v>12</v>
      </c>
      <c r="B15" s="38" t="str">
        <f aca="false">'Контрольный лист'!A15</f>
        <v>Цех убоя  и переработки птицы</v>
      </c>
      <c r="C15" s="38" t="str">
        <f aca="false">'Контрольный лист'!B15</f>
        <v>3 контур защиты</v>
      </c>
      <c r="D15" s="38" t="str">
        <f aca="false">'Контрольный лист'!C15</f>
        <v>ИМ</v>
      </c>
      <c r="E15" s="38" t="n">
        <f aca="false">'Контрольный лист'!F15</f>
        <v>9</v>
      </c>
      <c r="F15" s="38" t="str">
        <f aca="false">'Контрольный лист'!E15</f>
        <v>Пищевые</v>
      </c>
      <c r="G15" s="175" t="n">
        <v>44595</v>
      </c>
      <c r="H15" s="175" t="n">
        <v>44601</v>
      </c>
      <c r="I15" s="175" t="n">
        <v>44608</v>
      </c>
      <c r="J15" s="175" t="n">
        <v>44610</v>
      </c>
      <c r="K15" s="175" t="n">
        <v>44613</v>
      </c>
      <c r="L15" s="139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</row>
    <row r="16" s="93" customFormat="true" ht="48.6" hidden="false" customHeight="true" outlineLevel="0" collapsed="false">
      <c r="A16" s="174" t="n">
        <v>13</v>
      </c>
      <c r="B16" s="38" t="str">
        <f aca="false">'Контрольный лист'!A16</f>
        <v>Столовая 2 эт</v>
      </c>
      <c r="C16" s="38" t="str">
        <f aca="false">'Контрольный лист'!B16</f>
        <v>3 контур защиты</v>
      </c>
      <c r="D16" s="38" t="str">
        <f aca="false">'Контрольный лист'!C16</f>
        <v>ИМ</v>
      </c>
      <c r="E16" s="38" t="n">
        <f aca="false">'Контрольный лист'!F16</f>
        <v>2</v>
      </c>
      <c r="F16" s="38" t="str">
        <f aca="false">'Контрольный лист'!E16</f>
        <v>Пищевые</v>
      </c>
      <c r="G16" s="175" t="n">
        <v>44595</v>
      </c>
      <c r="H16" s="175" t="n">
        <v>44601</v>
      </c>
      <c r="I16" s="175" t="n">
        <v>44608</v>
      </c>
      <c r="J16" s="175" t="n">
        <v>44610</v>
      </c>
      <c r="K16" s="175" t="n">
        <v>44613</v>
      </c>
      <c r="L16" s="13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</row>
    <row r="17" s="93" customFormat="true" ht="48.6" hidden="false" customHeight="true" outlineLevel="0" collapsed="false">
      <c r="A17" s="174" t="n">
        <v>14</v>
      </c>
      <c r="B17" s="38" t="str">
        <f aca="false">'Контрольный лист'!A17</f>
        <v>Периметр склада ОПМ</v>
      </c>
      <c r="C17" s="38" t="str">
        <f aca="false">'Контрольный лист'!B17</f>
        <v>2 контур защиты</v>
      </c>
      <c r="D17" s="38" t="str">
        <f aca="false">'Контрольный лист'!C17</f>
        <v>киу</v>
      </c>
      <c r="E17" s="38" t="n">
        <f aca="false">'Контрольный лист'!F17</f>
        <v>58</v>
      </c>
      <c r="F17" s="38" t="str">
        <f aca="false">'Контрольный лист'!E17</f>
        <v>Не пищевые</v>
      </c>
      <c r="G17" s="175" t="n">
        <v>44595</v>
      </c>
      <c r="H17" s="175" t="n">
        <v>44601</v>
      </c>
      <c r="I17" s="175" t="n">
        <v>44608</v>
      </c>
      <c r="J17" s="175" t="n">
        <v>44610</v>
      </c>
      <c r="K17" s="175" t="n">
        <v>44613</v>
      </c>
      <c r="L17" s="139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</row>
    <row r="18" s="93" customFormat="true" ht="23.3" hidden="false" customHeight="false" outlineLevel="0" collapsed="false">
      <c r="A18" s="174" t="n">
        <v>15</v>
      </c>
      <c r="B18" s="38" t="str">
        <f aca="false">'Контрольный лист'!A18</f>
        <v>Периметр ЦТФ</v>
      </c>
      <c r="C18" s="38" t="str">
        <f aca="false">'Контрольный лист'!B18</f>
        <v>2 контур защиты</v>
      </c>
      <c r="D18" s="38" t="str">
        <f aca="false">'Контрольный лист'!C18</f>
        <v>киу</v>
      </c>
      <c r="E18" s="38" t="n">
        <f aca="false">'Контрольный лист'!F18</f>
        <v>22</v>
      </c>
      <c r="F18" s="38" t="str">
        <f aca="false">'Контрольный лист'!E18</f>
        <v>Не пищевые</v>
      </c>
      <c r="G18" s="175" t="n">
        <v>44595</v>
      </c>
      <c r="H18" s="175" t="n">
        <v>44601</v>
      </c>
      <c r="I18" s="175" t="n">
        <v>44608</v>
      </c>
      <c r="J18" s="175" t="n">
        <v>44610</v>
      </c>
      <c r="K18" s="175" t="n">
        <v>44613</v>
      </c>
      <c r="L18" s="139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</row>
    <row r="19" s="93" customFormat="true" ht="45.55" hidden="false" customHeight="false" outlineLevel="0" collapsed="false">
      <c r="A19" s="174" t="n">
        <v>16</v>
      </c>
      <c r="B19" s="38" t="str">
        <f aca="false">'Контрольный лист'!A19</f>
        <v>Периметр цеха убоя и переработке птицы и склада готовой продукции</v>
      </c>
      <c r="C19" s="38" t="str">
        <f aca="false">'Контрольный лист'!B19</f>
        <v>2 контур защиты</v>
      </c>
      <c r="D19" s="38" t="str">
        <f aca="false">'Контрольный лист'!C19</f>
        <v>киу</v>
      </c>
      <c r="E19" s="38" t="n">
        <f aca="false">'Контрольный лист'!F19</f>
        <v>90</v>
      </c>
      <c r="F19" s="38" t="str">
        <f aca="false">'Контрольный лист'!E19</f>
        <v>Не пищевые</v>
      </c>
      <c r="G19" s="175" t="n">
        <v>44595</v>
      </c>
      <c r="H19" s="175" t="n">
        <v>44601</v>
      </c>
      <c r="I19" s="175" t="n">
        <v>44608</v>
      </c>
      <c r="J19" s="175" t="n">
        <v>44610</v>
      </c>
      <c r="K19" s="175" t="n">
        <v>44613</v>
      </c>
      <c r="L19" s="139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</row>
    <row r="20" s="93" customFormat="true" ht="23.3" hidden="false" customHeight="false" outlineLevel="0" collapsed="false">
      <c r="A20" s="174" t="n">
        <v>17</v>
      </c>
      <c r="B20" s="38" t="str">
        <f aca="false">'Контрольный лист'!A20</f>
        <v>Периметр здания администрации</v>
      </c>
      <c r="C20" s="38" t="str">
        <f aca="false">'Контрольный лист'!B20</f>
        <v>2 контур защиты</v>
      </c>
      <c r="D20" s="38" t="str">
        <f aca="false">'Контрольный лист'!C20</f>
        <v>киу</v>
      </c>
      <c r="E20" s="38" t="n">
        <f aca="false">'Контрольный лист'!F20</f>
        <v>9</v>
      </c>
      <c r="F20" s="38" t="str">
        <f aca="false">'Контрольный лист'!E20</f>
        <v>Не пищевые</v>
      </c>
      <c r="G20" s="175" t="n">
        <v>44595</v>
      </c>
      <c r="H20" s="175" t="n">
        <v>44601</v>
      </c>
      <c r="I20" s="175" t="n">
        <v>44608</v>
      </c>
      <c r="J20" s="175" t="n">
        <v>44610</v>
      </c>
      <c r="K20" s="175" t="n">
        <v>44613</v>
      </c>
      <c r="L20" s="139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</row>
    <row r="21" s="93" customFormat="true" ht="13.8" hidden="false" customHeight="false" outlineLevel="0" collapsed="false">
      <c r="A21" s="140"/>
      <c r="B21" s="11"/>
      <c r="C21" s="91"/>
      <c r="D21" s="91"/>
      <c r="E21" s="91"/>
      <c r="F21" s="91"/>
      <c r="G21" s="165"/>
      <c r="H21" s="165"/>
      <c r="I21" s="165"/>
      <c r="J21" s="165"/>
      <c r="K21" s="165"/>
      <c r="L21" s="139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</row>
    <row r="22" s="93" customFormat="true" ht="12.8" hidden="false" customHeight="false" outlineLevel="0" collapsed="false">
      <c r="B22" s="11"/>
      <c r="C22" s="9"/>
      <c r="G22" s="165"/>
      <c r="H22" s="165"/>
      <c r="I22" s="165"/>
      <c r="J22" s="165"/>
      <c r="K22" s="165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</row>
    <row r="23" customFormat="false" ht="14.25" hidden="false" customHeight="true" outlineLevel="0" collapsed="false">
      <c r="B23" s="5" t="s">
        <v>17</v>
      </c>
      <c r="C23" s="6"/>
      <c r="D23" s="6"/>
      <c r="G23" s="68"/>
      <c r="H23" s="68"/>
      <c r="I23" s="68"/>
      <c r="J23" s="68"/>
      <c r="K23" s="68"/>
    </row>
    <row r="24" customFormat="false" ht="28.7" hidden="false" customHeight="true" outlineLevel="0" collapsed="false">
      <c r="B24" s="7" t="s">
        <v>18</v>
      </c>
      <c r="C24" s="7"/>
      <c r="D24" s="7"/>
      <c r="E24" s="2" t="s">
        <v>19</v>
      </c>
      <c r="G24" s="68"/>
      <c r="H24" s="68"/>
      <c r="I24" s="68"/>
      <c r="J24" s="68"/>
      <c r="K24" s="68"/>
    </row>
    <row r="25" customFormat="false" ht="14.25" hidden="false" customHeight="true" outlineLevel="0" collapsed="false">
      <c r="A25" s="6"/>
      <c r="B25" s="6"/>
      <c r="C25" s="6"/>
      <c r="G25" s="68"/>
      <c r="H25" s="68"/>
      <c r="I25" s="68"/>
      <c r="J25" s="68"/>
      <c r="K25" s="68"/>
    </row>
    <row r="26" customFormat="false" ht="14.25" hidden="false" customHeight="true" outlineLevel="0" collapsed="false">
      <c r="A26" s="6"/>
      <c r="B26" s="6"/>
      <c r="C26" s="6"/>
      <c r="G26" s="68"/>
      <c r="H26" s="68"/>
      <c r="I26" s="68"/>
      <c r="J26" s="68"/>
      <c r="K26" s="68"/>
    </row>
    <row r="27" customFormat="false" ht="14.25" hidden="false" customHeight="true" outlineLevel="0" collapsed="false">
      <c r="A27" s="6"/>
      <c r="B27" s="6"/>
      <c r="C27" s="6"/>
      <c r="G27" s="68"/>
      <c r="H27" s="68"/>
      <c r="I27" s="68"/>
      <c r="J27" s="68"/>
      <c r="K27" s="68"/>
    </row>
    <row r="28" customFormat="false" ht="14.25" hidden="false" customHeight="true" outlineLevel="0" collapsed="false">
      <c r="A28" s="6"/>
      <c r="B28" s="6"/>
      <c r="C28" s="6"/>
      <c r="G28" s="68"/>
      <c r="H28" s="68"/>
      <c r="I28" s="68"/>
      <c r="J28" s="68"/>
      <c r="K28" s="68"/>
    </row>
    <row r="29" customFormat="false" ht="14.25" hidden="false" customHeight="true" outlineLevel="0" collapsed="false">
      <c r="A29" s="6"/>
      <c r="B29" s="5" t="s">
        <v>20</v>
      </c>
      <c r="C29" s="6"/>
      <c r="G29" s="68"/>
      <c r="H29" s="68"/>
      <c r="I29" s="68"/>
      <c r="J29" s="68"/>
      <c r="K29" s="68"/>
    </row>
    <row r="30" customFormat="false" ht="14.25" hidden="false" customHeight="true" outlineLevel="0" collapsed="false">
      <c r="A30" s="5"/>
      <c r="B30" s="41" t="s">
        <v>21</v>
      </c>
      <c r="C30" s="6"/>
      <c r="E30" s="2" t="s">
        <v>22</v>
      </c>
      <c r="G30" s="68"/>
      <c r="H30" s="68"/>
      <c r="I30" s="68"/>
      <c r="J30" s="68"/>
      <c r="K30" s="68"/>
    </row>
    <row r="1048576" customFormat="false" ht="12.8" hidden="false" customHeight="false" outlineLevel="0" collapsed="false"/>
  </sheetData>
  <mergeCells count="2">
    <mergeCell ref="A1:K1"/>
    <mergeCell ref="B24:D24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1029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2022-02-24T09:18:44Z</cp:lastPrinted>
  <dcterms:modified xsi:type="dcterms:W3CDTF">2022-02-24T09:19:11Z</dcterms:modified>
  <cp:revision>117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