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_xlnm._FilterDatabase" localSheetId="7" hidden="1">'контрол лист'!$A$4:$L$28</definedName>
    <definedName name="Excel_BuiltIn_Print_Area" localSheetId="7">'контрол лист'!$A$1:$L$38</definedName>
    <definedName name="Excel_BuiltIn__FilterDatabase" localSheetId="7">'контрол лист'!$A$4:$L$26</definedName>
  </definedNames>
  <calcPr fullCalcOnLoad="1"/>
</workbook>
</file>

<file path=xl/sharedStrings.xml><?xml version="1.0" encoding="utf-8"?>
<sst xmlns="http://schemas.openxmlformats.org/spreadsheetml/2006/main" count="372" uniqueCount="225">
  <si>
    <t>Отчет по ПЕСТ контролю</t>
  </si>
  <si>
    <t>Договор № 385/1</t>
  </si>
  <si>
    <t>«05» апреля 2022 г.</t>
  </si>
  <si>
    <t>01.07.2023-31.07.2023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</si>
  <si>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</si>
  <si>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</si>
  <si>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</si>
  <si>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</si>
  <si>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</si>
  <si>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</si>
  <si>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>*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</si>
  <si>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</si>
  <si>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</si>
  <si>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</si>
  <si>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</si>
  <si>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</si>
  <si>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</si>
  <si>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</si>
  <si>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</si>
  <si>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</si>
  <si>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</si>
  <si>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 07-23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</si>
  <si>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</si>
  <si>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</si>
  <si>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</si>
  <si>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</si>
  <si>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</si>
  <si>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</si>
  <si>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</si>
  <si>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</si>
  <si>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</si>
  <si>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</si>
  <si>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</si>
  <si>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</si>
  <si>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</si>
  <si>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</si>
  <si>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</si>
  <si>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</si>
  <si>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</si>
  <si>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</si>
  <si>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Великий воин гель</t>
  </si>
  <si>
    <t>Диазинон 0.2%</t>
  </si>
  <si>
    <t>РОСС RU Д-RU.АД37. В.24647/20</t>
  </si>
  <si>
    <t>Л</t>
  </si>
  <si>
    <t>Условные обозначения</t>
  </si>
  <si>
    <t>3 контур защиты-помещения 2 контур защиты — периметр здания</t>
  </si>
  <si>
    <t>СУВ: КИУ-контрольно истребительные устройства от грызунов ИМ-инсектицидные мониторы от ползающих насекомых   ИЛ-инсектицидные лампы от летающих насекомых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</si>
  <si>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</si>
  <si>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</si>
  <si>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</si>
  <si>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</si>
  <si>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</si>
  <si>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</si>
  <si>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</si>
  <si>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</si>
  <si>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</si>
  <si>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</si>
  <si>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</si>
  <si>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</si>
  <si>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</si>
  <si>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</si>
  <si>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</si>
  <si>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</si>
  <si>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</si>
  <si>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</si>
  <si>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</si>
  <si>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</si>
  <si>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</si>
  <si>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</si>
  <si>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</si>
  <si>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</si>
  <si>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</si>
  <si>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</si>
  <si>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</si>
  <si>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</si>
  <si>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</si>
  <si>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</si>
  <si>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</si>
  <si>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</si>
  <si>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</si>
  <si>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</si>
  <si>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</si>
  <si>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</si>
  <si>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</si>
  <si>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t>Инсектицидные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</si>
  <si>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</si>
  <si>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</si>
  <si>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</si>
  <si>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</si>
  <si>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</si>
  <si>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</si>
  <si>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</si>
  <si>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</si>
  <si>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</si>
  <si>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</si>
  <si>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</si>
  <si>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</si>
  <si>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</si>
  <si>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территории. Аэрозольная обработка фасадов здания от летающих насекомых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</si>
  <si>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</si>
  <si>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</si>
  <si>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</si>
  <si>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</si>
  <si>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</si>
  <si>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</si>
  <si>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</si>
  <si>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</si>
  <si>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</si>
  <si>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</si>
  <si>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</si>
  <si>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</si>
  <si>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</si>
  <si>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</si>
  <si>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</si>
  <si>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</si>
  <si>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</si>
  <si>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</si>
  <si>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</si>
  <si>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</si>
  <si>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</si>
  <si>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</si>
  <si>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</si>
  <si>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</si>
  <si>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</si>
  <si>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</si>
  <si>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</si>
  <si>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</si>
  <si>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</si>
  <si>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</si>
  <si>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</si>
  <si>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</si>
  <si>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</si>
  <si>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</si>
  <si>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</si>
  <si>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</si>
  <si>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</si>
  <si>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</si>
  <si>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</si>
  <si>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</si>
  <si>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</si>
  <si>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</si>
  <si>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</si>
  <si>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</si>
  <si>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</si>
  <si>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</si>
  <si>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</si>
  <si>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</si>
  <si>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</si>
  <si>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</si>
  <si>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</si>
  <si>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</si>
  <si>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</si>
  <si>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</si>
  <si>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</si>
  <si>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</si>
  <si>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</si>
  <si>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</si>
  <si>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</si>
  <si>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</si>
  <si>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</si>
  <si>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</si>
  <si>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</si>
  <si>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</si>
  <si>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</si>
  <si>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</si>
  <si>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</si>
  <si>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</si>
  <si>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</si>
  <si>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</si>
  <si>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</si>
  <si>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</si>
  <si>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</si>
  <si>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</si>
  <si>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</si>
  <si>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</si>
  <si>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</si>
  <si>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</si>
  <si>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</si>
  <si>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</si>
  <si>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</si>
  <si>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</si>
  <si>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</si>
  <si>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</si>
  <si>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</si>
  <si>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</si>
  <si>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</si>
  <si>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</si>
  <si>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</si>
  <si>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</si>
  <si>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</si>
  <si>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</si>
  <si>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</si>
  <si>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</si>
  <si>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</si>
  <si>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</si>
  <si>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</si>
  <si>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</si>
  <si>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</si>
  <si>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</si>
  <si>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</si>
  <si>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</si>
  <si>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</si>
  <si>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</si>
  <si>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</si>
  <si>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</si>
  <si>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</si>
  <si>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</si>
  <si>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</si>
  <si>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</si>
  <si>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</si>
  <si>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</si>
  <si>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</si>
  <si>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</si>
  <si>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</si>
  <si>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 xml:space="preserve">КОНТРОЛЬНЫЙ ЛИСТ ПРОВЕРКИ ИНСЕКТИЦИДНЫХ ЛАМП </t>
  </si>
  <si>
    <t>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</si>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</sst>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49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79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13" fillId="0" borderId="4" xfId="37" applyFont="1" applyBorder="1" applyAlignment="1">
      <alignment horizontal="left" vertical="top"/>
      <protection/>
    </xf>
    <xf numFmtId="164" fontId="12" fillId="0" borderId="4" xfId="37" applyFont="1" applyBorder="1" applyAlignment="1">
      <alignment horizontal="center" vertical="center" wrapText="1"/>
      <protection/>
    </xf>
    <xf numFmtId="164" fontId="22" fillId="0" borderId="0" xfId="0" applyFont="1" applyBorder="1" applyAlignment="1">
      <alignment horizontal="left" vertical="center" wrapText="1"/>
    </xf>
    <xf numFmtId="164" fontId="2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4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0" applyFont="1" applyFill="1" applyAlignment="1">
      <alignment vertical="center"/>
    </xf>
    <xf numFmtId="164" fontId="27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8" xfId="0" applyNumberFormat="1" applyFont="1" applyBorder="1" applyAlignment="1">
      <alignment horizontal="left" vertical="center" wrapText="1"/>
    </xf>
    <xf numFmtId="164" fontId="20" fillId="0" borderId="8" xfId="0" applyFont="1" applyBorder="1" applyAlignment="1">
      <alignment horizontal="center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19" fillId="0" borderId="9" xfId="0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left" vertical="center" wrapText="1"/>
    </xf>
    <xf numFmtId="164" fontId="20" fillId="0" borderId="8" xfId="0" applyFont="1" applyBorder="1" applyAlignment="1">
      <alignment horizontal="left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167" fontId="19" fillId="0" borderId="9" xfId="0" applyNumberFormat="1" applyFont="1" applyBorder="1" applyAlignment="1">
      <alignment horizontal="center" vertical="center"/>
    </xf>
    <xf numFmtId="164" fontId="19" fillId="0" borderId="9" xfId="0" applyFont="1" applyBorder="1" applyAlignment="1">
      <alignment horizontal="center" vertical="center" wrapText="1"/>
    </xf>
    <xf numFmtId="168" fontId="20" fillId="0" borderId="8" xfId="0" applyNumberFormat="1" applyFont="1" applyBorder="1" applyAlignment="1">
      <alignment horizontal="center" vertical="center" wrapText="1"/>
    </xf>
    <xf numFmtId="169" fontId="20" fillId="0" borderId="8" xfId="0" applyNumberFormat="1" applyFont="1" applyBorder="1" applyAlignment="1">
      <alignment vertical="center" wrapText="1"/>
    </xf>
    <xf numFmtId="164" fontId="28" fillId="0" borderId="8" xfId="0" applyFont="1" applyBorder="1" applyAlignment="1">
      <alignment horizontal="center" vertical="center" wrapText="1"/>
    </xf>
    <xf numFmtId="164" fontId="19" fillId="0" borderId="9" xfId="0" applyFont="1" applyFill="1" applyBorder="1" applyAlignment="1">
      <alignment vertical="center" wrapText="1"/>
    </xf>
    <xf numFmtId="164" fontId="28" fillId="0" borderId="8" xfId="0" applyNumberFormat="1" applyFont="1" applyBorder="1" applyAlignment="1">
      <alignment horizontal="center" vertical="center" wrapText="1"/>
    </xf>
    <xf numFmtId="164" fontId="28" fillId="0" borderId="9" xfId="0" applyFont="1" applyFill="1" applyBorder="1" applyAlignment="1">
      <alignment horizontal="center" vertical="center" wrapText="1"/>
    </xf>
    <xf numFmtId="170" fontId="20" fillId="0" borderId="8" xfId="0" applyNumberFormat="1" applyFont="1" applyBorder="1" applyAlignment="1">
      <alignment vertical="center" wrapText="1"/>
    </xf>
    <xf numFmtId="169" fontId="20" fillId="0" borderId="8" xfId="0" applyNumberFormat="1" applyFont="1" applyBorder="1" applyAlignment="1">
      <alignment horizontal="left" vertical="center" wrapText="1"/>
    </xf>
    <xf numFmtId="164" fontId="28" fillId="0" borderId="8" xfId="0" applyNumberFormat="1" applyFont="1" applyBorder="1" applyAlignment="1">
      <alignment horizontal="center" vertical="center" wrapText="1"/>
    </xf>
    <xf numFmtId="164" fontId="29" fillId="0" borderId="9" xfId="0" applyFont="1" applyFill="1" applyBorder="1" applyAlignment="1">
      <alignment vertical="center" wrapText="1"/>
    </xf>
    <xf numFmtId="164" fontId="13" fillId="0" borderId="9" xfId="37" applyFont="1" applyBorder="1" applyAlignment="1">
      <alignment horizontal="left" vertical="top" wrapText="1"/>
      <protection/>
    </xf>
    <xf numFmtId="164" fontId="28" fillId="0" borderId="8" xfId="0" applyNumberFormat="1" applyFont="1" applyBorder="1" applyAlignment="1">
      <alignment horizontal="left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0" fillId="0" borderId="9" xfId="0" applyFont="1" applyBorder="1" applyAlignment="1">
      <alignment horizontal="center" vertical="center"/>
    </xf>
    <xf numFmtId="164" fontId="30" fillId="0" borderId="8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1" fillId="0" borderId="4" xfId="0" applyFont="1" applyBorder="1" applyAlignment="1">
      <alignment horizontal="center" wrapText="1"/>
    </xf>
    <xf numFmtId="164" fontId="31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2" fillId="0" borderId="0" xfId="0" applyFont="1" applyBorder="1" applyAlignment="1">
      <alignment horizontal="left" vertical="center" wrapText="1"/>
    </xf>
    <xf numFmtId="164" fontId="0" fillId="0" borderId="9" xfId="0" applyBorder="1" applyAlignment="1">
      <alignment/>
    </xf>
    <xf numFmtId="164" fontId="32" fillId="0" borderId="9" xfId="0" applyFont="1" applyBorder="1" applyAlignment="1">
      <alignment horizontal="center" vertical="center" wrapText="1"/>
    </xf>
    <xf numFmtId="164" fontId="33" fillId="0" borderId="9" xfId="0" applyFont="1" applyBorder="1" applyAlignment="1">
      <alignment horizontal="center" vertical="center"/>
    </xf>
    <xf numFmtId="164" fontId="34" fillId="0" borderId="9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9" xfId="0" applyFont="1" applyBorder="1" applyAlignment="1">
      <alignment/>
    </xf>
    <xf numFmtId="164" fontId="35" fillId="0" borderId="9" xfId="0" applyFont="1" applyBorder="1" applyAlignment="1">
      <alignment horizontal="center" vertical="center" wrapText="1"/>
    </xf>
    <xf numFmtId="164" fontId="35" fillId="0" borderId="9" xfId="0" applyFont="1" applyBorder="1" applyAlignment="1">
      <alignment horizontal="center" vertical="top" wrapText="1"/>
    </xf>
    <xf numFmtId="164" fontId="32" fillId="0" borderId="9" xfId="0" applyFont="1" applyBorder="1" applyAlignment="1">
      <alignment horizontal="center" vertical="top" wrapText="1"/>
    </xf>
    <xf numFmtId="164" fontId="36" fillId="0" borderId="9" xfId="0" applyFont="1" applyBorder="1" applyAlignment="1">
      <alignment horizontal="center" vertical="center"/>
    </xf>
    <xf numFmtId="164" fontId="17" fillId="0" borderId="9" xfId="0" applyFont="1" applyBorder="1" applyAlignment="1">
      <alignment horizontal="center" wrapText="1"/>
    </xf>
    <xf numFmtId="164" fontId="17" fillId="0" borderId="9" xfId="0" applyFont="1" applyBorder="1" applyAlignment="1">
      <alignment horizontal="center"/>
    </xf>
    <xf numFmtId="164" fontId="17" fillId="0" borderId="9" xfId="0" applyFont="1" applyBorder="1" applyAlignment="1">
      <alignment horizontal="center" vertical="center" wrapText="1"/>
    </xf>
    <xf numFmtId="164" fontId="17" fillId="0" borderId="9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171" fontId="20" fillId="0" borderId="9" xfId="0" applyNumberFormat="1" applyFont="1" applyBorder="1" applyAlignment="1">
      <alignment horizontal="center" vertical="center" wrapText="1"/>
    </xf>
    <xf numFmtId="164" fontId="37" fillId="0" borderId="9" xfId="0" applyFont="1" applyBorder="1" applyAlignment="1">
      <alignment horizontal="center" vertical="center"/>
    </xf>
    <xf numFmtId="164" fontId="16" fillId="0" borderId="9" xfId="0" applyNumberFormat="1" applyFont="1" applyBorder="1" applyAlignment="1">
      <alignment horizontal="left"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72" fontId="16" fillId="9" borderId="9" xfId="0" applyNumberFormat="1" applyFont="1" applyFill="1" applyBorder="1" applyAlignment="1">
      <alignment horizontal="center" vertical="center"/>
    </xf>
    <xf numFmtId="172" fontId="16" fillId="0" borderId="9" xfId="0" applyNumberFormat="1" applyFont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1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8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39" fillId="0" borderId="9" xfId="0" applyNumberFormat="1" applyFont="1" applyBorder="1" applyAlignment="1">
      <alignment horizontal="center" vertical="center" wrapText="1"/>
    </xf>
    <xf numFmtId="164" fontId="18" fillId="0" borderId="9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9" xfId="0" applyFont="1" applyBorder="1" applyAlignment="1">
      <alignment vertical="center"/>
    </xf>
    <xf numFmtId="164" fontId="39" fillId="0" borderId="9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2" fillId="0" borderId="9" xfId="0" applyFont="1" applyBorder="1" applyAlignment="1">
      <alignment horizontal="center" vertical="center" wrapText="1"/>
    </xf>
    <xf numFmtId="164" fontId="42" fillId="0" borderId="9" xfId="0" applyFont="1" applyBorder="1" applyAlignment="1">
      <alignment horizontal="center" vertical="center" wrapText="1" shrinkToFit="1"/>
    </xf>
    <xf numFmtId="164" fontId="34" fillId="0" borderId="9" xfId="0" applyFont="1" applyBorder="1" applyAlignment="1">
      <alignment horizontal="center" vertical="center" wrapText="1" shrinkToFit="1"/>
    </xf>
    <xf numFmtId="164" fontId="18" fillId="0" borderId="9" xfId="0" applyFont="1" applyBorder="1" applyAlignment="1">
      <alignment horizontal="center" vertical="center" wrapText="1"/>
    </xf>
    <xf numFmtId="164" fontId="18" fillId="0" borderId="9" xfId="0" applyFont="1" applyFill="1" applyBorder="1" applyAlignment="1">
      <alignment horizontal="center" vertical="center" wrapText="1"/>
    </xf>
    <xf numFmtId="164" fontId="17" fillId="0" borderId="9" xfId="0" applyFont="1" applyFill="1" applyBorder="1" applyAlignment="1">
      <alignment horizontal="center" vertical="center" wrapText="1"/>
    </xf>
    <xf numFmtId="164" fontId="44" fillId="0" borderId="9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9" xfId="0" applyFont="1" applyBorder="1" applyAlignment="1">
      <alignment horizontal="center" vertical="center" wrapText="1"/>
    </xf>
    <xf numFmtId="164" fontId="17" fillId="0" borderId="9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8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8" xfId="37" applyFont="1" applyFill="1" applyBorder="1" applyAlignment="1">
      <alignment horizontal="center" vertical="center"/>
      <protection/>
    </xf>
    <xf numFmtId="164" fontId="17" fillId="0" borderId="9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5" fillId="0" borderId="0" xfId="0" applyNumberFormat="1" applyFont="1" applyBorder="1" applyAlignment="1">
      <alignment horizontal="center" vertical="center" wrapText="1"/>
    </xf>
    <xf numFmtId="164" fontId="45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 wrapText="1"/>
    </xf>
    <xf numFmtId="172" fontId="20" fillId="0" borderId="9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46" fillId="0" borderId="9" xfId="0" applyFont="1" applyBorder="1" applyAlignment="1">
      <alignment horizontal="center" vertical="center" wrapText="1"/>
    </xf>
    <xf numFmtId="164" fontId="47" fillId="0" borderId="9" xfId="0" applyFont="1" applyBorder="1" applyAlignment="1">
      <alignment horizontal="center" vertical="center" wrapText="1" shrinkToFit="1"/>
    </xf>
    <xf numFmtId="172" fontId="46" fillId="0" borderId="9" xfId="0" applyNumberFormat="1" applyFont="1" applyBorder="1" applyAlignment="1">
      <alignment horizontal="center" vertical="center" wrapText="1"/>
    </xf>
    <xf numFmtId="164" fontId="20" fillId="0" borderId="9" xfId="0" applyFont="1" applyFill="1" applyBorder="1" applyAlignment="1">
      <alignment horizontal="center" vertical="center" wrapText="1"/>
    </xf>
    <xf numFmtId="164" fontId="20" fillId="0" borderId="9" xfId="0" applyFont="1" applyFill="1" applyBorder="1" applyAlignment="1">
      <alignment horizontal="center" vertical="center"/>
    </xf>
    <xf numFmtId="164" fontId="13" fillId="0" borderId="9" xfId="0" applyFont="1" applyBorder="1" applyAlignment="1">
      <alignment horizontal="center" vertical="center"/>
    </xf>
    <xf numFmtId="164" fontId="13" fillId="0" borderId="9" xfId="0" applyFon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48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4" zoomScaleNormal="84" workbookViewId="0" topLeftCell="A7">
      <selection activeCell="G23" sqref="G23"/>
    </sheetView>
  </sheetViews>
  <sheetFormatPr defaultColWidth="8.796875" defaultRowHeight="14.25"/>
  <cols>
    <col min="1" max="1" width="15.19921875" style="0" customWidth="1"/>
    <col min="2" max="2" width="16.296875" style="0" customWidth="1"/>
    <col min="3" max="7" width="11.8984375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spans="1:2" ht="15.75">
      <c r="A19" s="8" t="s">
        <v>10</v>
      </c>
      <c r="B19" s="3" t="s">
        <v>11</v>
      </c>
    </row>
    <row r="20" spans="1:2" ht="15.75">
      <c r="A20" s="8" t="s">
        <v>10</v>
      </c>
      <c r="B20" s="9" t="s">
        <v>12</v>
      </c>
    </row>
    <row r="21" spans="1:6" ht="15.75" customHeight="1">
      <c r="A21" s="8" t="s">
        <v>10</v>
      </c>
      <c r="B21" s="10" t="s">
        <v>13</v>
      </c>
      <c r="C21" s="10"/>
      <c r="D21" s="10"/>
      <c r="E21" s="10"/>
      <c r="F21" s="10"/>
    </row>
    <row r="22" spans="1:2" ht="15.75">
      <c r="A22" s="8" t="s">
        <v>10</v>
      </c>
      <c r="B22" s="3" t="s">
        <v>14</v>
      </c>
    </row>
    <row r="23" spans="1:2" ht="15.75">
      <c r="A23" s="8" t="s">
        <v>10</v>
      </c>
      <c r="B23" t="str">
        <f>ИЛ!A2</f>
        <v>КОНТРОЛЬНЫЙ ЛИСТ ПРОВЕРКИ ИНСЕКТИЦИДНЫХ ЛАМП </v>
      </c>
    </row>
    <row r="24" ht="14.25">
      <c r="B24" t="str">
        <f>ИЛ!A3</f>
        <v>ПО ЛЕТАЮЩИМ СИНАНТРОПНЫМ ЧЛЕНИСТОНОГИМ</v>
      </c>
    </row>
    <row r="27" spans="1:3" ht="14.25">
      <c r="A27" s="11"/>
      <c r="B27" s="11"/>
      <c r="C27" s="11"/>
    </row>
    <row r="28" spans="1:3" ht="14.25">
      <c r="A28" s="9" t="s">
        <v>15</v>
      </c>
      <c r="B28" s="11"/>
      <c r="C28" s="11"/>
    </row>
    <row r="29" spans="1:7" ht="15.75" customHeight="1">
      <c r="A29" s="12" t="s">
        <v>16</v>
      </c>
      <c r="B29" s="12"/>
      <c r="C29" s="12"/>
      <c r="D29" s="13" t="s">
        <v>17</v>
      </c>
      <c r="E29" s="13"/>
      <c r="F29" s="13"/>
      <c r="G29" s="13"/>
    </row>
    <row r="30" spans="1:3" ht="14.25">
      <c r="A30" s="11"/>
      <c r="B30" s="11"/>
      <c r="C30" s="11"/>
    </row>
    <row r="31" spans="1:3" ht="14.25">
      <c r="A31" s="11"/>
      <c r="B31" s="11"/>
      <c r="C31" s="11"/>
    </row>
    <row r="32" spans="1:3" ht="14.25">
      <c r="A32" s="9" t="s">
        <v>18</v>
      </c>
      <c r="B32" s="11"/>
      <c r="C32" s="11"/>
    </row>
    <row r="33" spans="1:8" ht="41.25" customHeight="1">
      <c r="A33" s="14" t="s">
        <v>19</v>
      </c>
      <c r="B33" s="14"/>
      <c r="C33" s="14" t="s">
        <v>20</v>
      </c>
      <c r="D33" s="14"/>
      <c r="E33" s="14"/>
      <c r="F33" s="14"/>
      <c r="G33" s="14"/>
      <c r="H33" s="15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="84" zoomScaleNormal="84" workbookViewId="0" topLeftCell="A1">
      <selection activeCell="A21" sqref="A21"/>
    </sheetView>
  </sheetViews>
  <sheetFormatPr defaultColWidth="8.796875" defaultRowHeight="14.25"/>
  <cols>
    <col min="1" max="1" width="18.796875" style="16" customWidth="1"/>
    <col min="2" max="2" width="10.69921875" style="16" customWidth="1"/>
    <col min="3" max="3" width="11.69921875" style="16" customWidth="1"/>
    <col min="4" max="4" width="7.19921875" style="16" customWidth="1"/>
    <col min="5" max="5" width="17.69921875" style="16" customWidth="1"/>
    <col min="6" max="16384" width="11.19921875" style="16" customWidth="1"/>
  </cols>
  <sheetData>
    <row r="1" spans="1:255" ht="15.75" customHeight="1">
      <c r="A1" s="17" t="s">
        <v>21</v>
      </c>
      <c r="B1" s="17"/>
      <c r="C1" s="17"/>
      <c r="D1" s="17"/>
      <c r="E1" s="17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8" t="s">
        <v>22</v>
      </c>
      <c r="B2" s="18"/>
      <c r="C2" s="18"/>
      <c r="D2" s="18"/>
      <c r="E2" s="18"/>
      <c r="I2"/>
      <c r="J2"/>
      <c r="K2"/>
    </row>
    <row r="3" spans="1:11" ht="16.5">
      <c r="A3" s="19">
        <f>обложка!C8</f>
        <v>0</v>
      </c>
      <c r="B3" s="19"/>
      <c r="C3" s="20"/>
      <c r="D3" s="20"/>
      <c r="E3" s="20"/>
      <c r="I3"/>
      <c r="J3"/>
      <c r="K3"/>
    </row>
    <row r="4" spans="1:11" ht="16.5">
      <c r="A4" s="21"/>
      <c r="B4" s="21"/>
      <c r="C4" s="20"/>
      <c r="D4" s="20"/>
      <c r="E4" s="20"/>
      <c r="I4"/>
      <c r="J4"/>
      <c r="K4"/>
    </row>
    <row r="5" spans="1:11" ht="51" customHeight="1">
      <c r="A5" s="18" t="s">
        <v>23</v>
      </c>
      <c r="B5" s="18"/>
      <c r="C5" s="18"/>
      <c r="D5" s="18" t="s">
        <v>24</v>
      </c>
      <c r="E5" s="18"/>
      <c r="I5"/>
      <c r="J5"/>
      <c r="K5"/>
    </row>
    <row r="6" spans="1:5" ht="16.5" customHeight="1">
      <c r="A6" s="22" t="s">
        <v>25</v>
      </c>
      <c r="B6" s="22"/>
      <c r="C6" s="22"/>
      <c r="D6" s="22"/>
      <c r="E6" s="22"/>
    </row>
    <row r="7" spans="1:5" ht="16.5" customHeight="1">
      <c r="A7" s="23" t="s">
        <v>26</v>
      </c>
      <c r="B7" s="23"/>
      <c r="C7" s="23"/>
      <c r="D7" s="24" t="s">
        <v>27</v>
      </c>
      <c r="E7" s="25">
        <f>E11</f>
        <v>17</v>
      </c>
    </row>
    <row r="8" spans="1:256" ht="15.75" customHeight="1">
      <c r="A8" s="26" t="s">
        <v>28</v>
      </c>
      <c r="B8" s="26"/>
      <c r="C8" s="26"/>
      <c r="D8" s="26" t="e">
        <f>NA()</f>
        <v>#N/A</v>
      </c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2" customFormat="1" ht="15.75" customHeight="1">
      <c r="A9" s="28" t="s">
        <v>29</v>
      </c>
      <c r="B9" s="28"/>
      <c r="C9" s="28"/>
      <c r="D9" s="29" t="s">
        <v>27</v>
      </c>
      <c r="E9" s="30">
        <f>E13</f>
        <v>5</v>
      </c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</row>
    <row r="10" spans="1:5" ht="15.75" customHeight="1">
      <c r="A10" s="24" t="s">
        <v>30</v>
      </c>
      <c r="B10" s="24"/>
      <c r="C10" s="24"/>
      <c r="D10" s="24"/>
      <c r="E10" s="24"/>
    </row>
    <row r="11" spans="1:5" ht="36">
      <c r="A11" s="33">
        <f>'контрол лист'!A19</f>
        <v>0</v>
      </c>
      <c r="B11" s="33">
        <f>'контрол лист'!F19</f>
        <v>0</v>
      </c>
      <c r="C11" s="25">
        <f>'контрол лист'!E19</f>
        <v>0</v>
      </c>
      <c r="D11" s="24" t="s">
        <v>27</v>
      </c>
      <c r="E11" s="25">
        <f>'контрол лист'!G19</f>
        <v>17</v>
      </c>
    </row>
    <row r="12" spans="1:5" ht="36">
      <c r="A12" s="33">
        <f>'контрол лист'!A20</f>
        <v>0</v>
      </c>
      <c r="B12" s="33">
        <f>'контрол лист'!F20</f>
        <v>0</v>
      </c>
      <c r="C12" s="25">
        <f>'контрол лист'!E20</f>
        <v>0</v>
      </c>
      <c r="D12" s="24" t="s">
        <v>27</v>
      </c>
      <c r="E12" s="25">
        <f>'контрол лист'!G20</f>
        <v>5</v>
      </c>
    </row>
    <row r="13" spans="1:5" ht="47.25">
      <c r="A13" s="33">
        <f>'контрол лист'!A21</f>
        <v>0</v>
      </c>
      <c r="B13" s="33">
        <f>'контрол лист'!F21</f>
        <v>0</v>
      </c>
      <c r="C13" s="25">
        <f>'контрол лист'!E21</f>
        <v>0</v>
      </c>
      <c r="D13" s="24" t="s">
        <v>27</v>
      </c>
      <c r="E13" s="25">
        <f>'контрол лист'!G21</f>
        <v>5</v>
      </c>
    </row>
    <row r="14" spans="1:5" ht="36">
      <c r="A14" s="33">
        <f>'контрол лист'!A22</f>
        <v>0</v>
      </c>
      <c r="B14" s="33">
        <f>'контрол лист'!F22</f>
        <v>0</v>
      </c>
      <c r="C14" s="25">
        <f>'контрол лист'!E22</f>
        <v>0</v>
      </c>
      <c r="D14" s="24" t="s">
        <v>27</v>
      </c>
      <c r="E14" s="25">
        <f>'контрол лист'!G22</f>
        <v>20</v>
      </c>
    </row>
    <row r="15" spans="1:5" ht="15" customHeight="1">
      <c r="A15" s="34" t="s">
        <v>31</v>
      </c>
      <c r="B15" s="34"/>
      <c r="C15" s="34"/>
      <c r="D15" s="34"/>
      <c r="E15" s="34"/>
    </row>
    <row r="16" spans="1:5" ht="36">
      <c r="A16" s="35" t="s">
        <v>32</v>
      </c>
      <c r="B16" s="36" t="s">
        <v>33</v>
      </c>
      <c r="C16" s="37" t="s">
        <v>34</v>
      </c>
      <c r="D16" s="38" t="s">
        <v>35</v>
      </c>
      <c r="E16" s="38" t="s">
        <v>36</v>
      </c>
    </row>
    <row r="17" spans="1:5" ht="36">
      <c r="A17" s="39" t="s">
        <v>37</v>
      </c>
      <c r="B17" s="36" t="s">
        <v>38</v>
      </c>
      <c r="C17" s="40" t="s">
        <v>39</v>
      </c>
      <c r="D17" s="38" t="s">
        <v>35</v>
      </c>
      <c r="E17" s="41" t="s">
        <v>36</v>
      </c>
    </row>
    <row r="18" spans="1:5" ht="36.75">
      <c r="A18" s="42" t="s">
        <v>40</v>
      </c>
      <c r="B18" s="36" t="s">
        <v>41</v>
      </c>
      <c r="C18" s="43" t="s">
        <v>42</v>
      </c>
      <c r="D18" s="38" t="s">
        <v>43</v>
      </c>
      <c r="E18" s="41" t="s">
        <v>36</v>
      </c>
    </row>
    <row r="19" spans="1:5" ht="15.75" customHeight="1">
      <c r="A19" s="44" t="s">
        <v>44</v>
      </c>
      <c r="B19" s="44"/>
      <c r="C19" s="44"/>
      <c r="D19" s="44"/>
      <c r="E19" s="44"/>
    </row>
    <row r="20" spans="1:11" ht="15.75" customHeight="1">
      <c r="A20" s="45" t="s">
        <v>45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</row>
    <row r="21" spans="1:5" ht="34.5" customHeight="1">
      <c r="A21" s="45" t="s">
        <v>46</v>
      </c>
      <c r="B21" s="45"/>
      <c r="C21" s="45"/>
      <c r="D21" s="45"/>
      <c r="E21" s="45"/>
    </row>
    <row r="22" ht="15.75"/>
    <row r="23" spans="1:3" ht="15.75">
      <c r="A23" s="46" t="s">
        <v>15</v>
      </c>
      <c r="B23"/>
      <c r="C23"/>
    </row>
    <row r="24" spans="1:8" ht="21.75" customHeight="1">
      <c r="A24" s="47" t="s">
        <v>16</v>
      </c>
      <c r="B24" s="47"/>
      <c r="C24" s="48" t="s">
        <v>47</v>
      </c>
      <c r="D24" s="48"/>
      <c r="E24" s="48"/>
      <c r="F24" s="48"/>
      <c r="G24" s="48"/>
      <c r="H24" s="48"/>
    </row>
    <row r="25" spans="1:3" ht="15">
      <c r="A25" s="49"/>
      <c r="B25"/>
      <c r="C25"/>
    </row>
    <row r="26" spans="1:3" ht="15">
      <c r="A26" s="46" t="s">
        <v>18</v>
      </c>
      <c r="B26"/>
      <c r="C26"/>
    </row>
    <row r="27" spans="1:7" ht="38.25" customHeight="1">
      <c r="A27" s="50" t="s">
        <v>48</v>
      </c>
      <c r="B27" s="50"/>
      <c r="C27" s="14" t="s">
        <v>49</v>
      </c>
      <c r="D27" s="14"/>
      <c r="E27" s="14"/>
      <c r="F27"/>
      <c r="G27" s="15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19:E19"/>
    <mergeCell ref="A20:K20"/>
    <mergeCell ref="A21:E21"/>
    <mergeCell ref="A24:B24"/>
    <mergeCell ref="C24:H24"/>
    <mergeCell ref="A27:B27"/>
    <mergeCell ref="C27:E27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zoomScale="84" zoomScaleNormal="84" workbookViewId="0" topLeftCell="A19">
      <selection activeCell="E12" sqref="E12"/>
    </sheetView>
  </sheetViews>
  <sheetFormatPr defaultColWidth="8.796875" defaultRowHeight="14.25"/>
  <cols>
    <col min="1" max="1" width="4.796875" style="51" customWidth="1"/>
    <col min="2" max="2" width="19.69921875" style="52" customWidth="1"/>
    <col min="3" max="3" width="14.19921875" style="52" customWidth="1"/>
    <col min="4" max="4" width="5.69921875" style="52" customWidth="1"/>
    <col min="5" max="5" width="18.19921875" style="52" customWidth="1"/>
    <col min="6" max="6" width="18.19921875" style="53" customWidth="1"/>
    <col min="7" max="8" width="9.69921875" style="52" hidden="1" customWidth="1"/>
    <col min="9" max="16384" width="9.19921875" style="52" customWidth="1"/>
  </cols>
  <sheetData>
    <row r="1" spans="1:7" ht="13.5" customHeight="1">
      <c r="A1" s="5" t="s">
        <v>12</v>
      </c>
      <c r="B1" s="5"/>
      <c r="C1" s="5"/>
      <c r="D1" s="5"/>
      <c r="E1" s="5"/>
      <c r="F1" s="5"/>
      <c r="G1" s="54"/>
    </row>
    <row r="2" spans="1:7" ht="13.5" customHeight="1">
      <c r="A2" s="5"/>
      <c r="B2" s="55">
        <f>обложка!C8</f>
        <v>0</v>
      </c>
      <c r="C2" s="55"/>
      <c r="D2" s="55"/>
      <c r="E2" s="55"/>
      <c r="F2" s="55"/>
      <c r="G2" s="54"/>
    </row>
    <row r="3" spans="1:7" ht="13.5" customHeight="1">
      <c r="A3" s="5"/>
      <c r="B3" s="55"/>
      <c r="C3" s="55"/>
      <c r="D3" s="55"/>
      <c r="E3" s="55"/>
      <c r="F3" s="55"/>
      <c r="G3" s="54"/>
    </row>
    <row r="4" spans="1:8" ht="27" customHeight="1">
      <c r="A4" s="56" t="s">
        <v>50</v>
      </c>
      <c r="B4" s="57" t="s">
        <v>51</v>
      </c>
      <c r="C4" s="57"/>
      <c r="D4" s="57"/>
      <c r="E4" s="58" t="s">
        <v>52</v>
      </c>
      <c r="F4" s="59" t="s">
        <v>28</v>
      </c>
      <c r="G4" s="52" t="s">
        <v>52</v>
      </c>
      <c r="H4" s="52" t="s">
        <v>28</v>
      </c>
    </row>
    <row r="5" spans="1:6" ht="18" customHeight="1">
      <c r="A5" s="57" t="s">
        <v>53</v>
      </c>
      <c r="B5" s="57"/>
      <c r="C5" s="57"/>
      <c r="D5" s="57"/>
      <c r="E5" s="57"/>
      <c r="F5" s="57"/>
    </row>
    <row r="6" spans="1:8" ht="13.5" customHeight="1">
      <c r="A6" s="60" t="s">
        <v>54</v>
      </c>
      <c r="B6" s="61" t="s">
        <v>55</v>
      </c>
      <c r="C6" s="61"/>
      <c r="D6" s="61"/>
      <c r="E6" s="62">
        <f>E12+E15</f>
        <v>37</v>
      </c>
      <c r="F6" s="63">
        <f>F14</f>
        <v>5</v>
      </c>
      <c r="G6" s="52">
        <v>52</v>
      </c>
      <c r="H6" s="52">
        <v>4</v>
      </c>
    </row>
    <row r="7" spans="1:8" ht="13.5" customHeight="1">
      <c r="A7" s="60" t="s">
        <v>56</v>
      </c>
      <c r="B7" s="61" t="s">
        <v>57</v>
      </c>
      <c r="C7" s="61"/>
      <c r="D7" s="61"/>
      <c r="E7" s="62">
        <f>'контрол лист'!H23</f>
        <v>0</v>
      </c>
      <c r="F7" s="64">
        <v>0</v>
      </c>
      <c r="G7" s="52">
        <v>4</v>
      </c>
      <c r="H7" s="52">
        <v>0</v>
      </c>
    </row>
    <row r="8" spans="1:8" ht="13.5" customHeight="1">
      <c r="A8" s="60" t="s">
        <v>58</v>
      </c>
      <c r="B8" s="61" t="s">
        <v>59</v>
      </c>
      <c r="C8" s="61"/>
      <c r="D8" s="61"/>
      <c r="E8" s="65">
        <f>100-E7*100/E6</f>
        <v>100</v>
      </c>
      <c r="F8" s="64">
        <f>100-0*100/2</f>
        <v>100</v>
      </c>
      <c r="G8" s="52">
        <v>92.31</v>
      </c>
      <c r="H8" s="52">
        <v>100</v>
      </c>
    </row>
    <row r="9" spans="1:6" ht="13.5" customHeight="1">
      <c r="A9" s="57" t="s">
        <v>60</v>
      </c>
      <c r="B9" s="57"/>
      <c r="C9" s="57"/>
      <c r="D9" s="57"/>
      <c r="E9" s="57"/>
      <c r="F9" s="57"/>
    </row>
    <row r="10" spans="1:8" ht="76.5" customHeight="1">
      <c r="A10" s="66" t="s">
        <v>61</v>
      </c>
      <c r="B10" s="57" t="s">
        <v>62</v>
      </c>
      <c r="C10" s="57"/>
      <c r="D10" s="57"/>
      <c r="E10" s="67" t="s">
        <v>63</v>
      </c>
      <c r="F10" s="68" t="s">
        <v>64</v>
      </c>
      <c r="G10" s="52" t="s">
        <v>65</v>
      </c>
      <c r="H10" s="52" t="s">
        <v>64</v>
      </c>
    </row>
    <row r="11" spans="1:8" ht="64.5" customHeight="1">
      <c r="A11" s="66" t="s">
        <v>66</v>
      </c>
      <c r="B11" s="57" t="s">
        <v>67</v>
      </c>
      <c r="C11" s="57"/>
      <c r="D11" s="57"/>
      <c r="E11" s="69" t="s">
        <v>68</v>
      </c>
      <c r="F11" s="70" t="s">
        <v>69</v>
      </c>
      <c r="G11" s="52" t="s">
        <v>68</v>
      </c>
      <c r="H11" s="52" t="s">
        <v>70</v>
      </c>
    </row>
    <row r="12" spans="1:6" ht="40.5" customHeight="1">
      <c r="A12" s="71" t="s">
        <v>71</v>
      </c>
      <c r="B12" s="33">
        <f>'контрол лист'!A19</f>
        <v>0</v>
      </c>
      <c r="C12" s="33">
        <f>'контрол лист'!F19</f>
        <v>0</v>
      </c>
      <c r="D12" s="33">
        <f>'контрол лист'!E19</f>
        <v>0</v>
      </c>
      <c r="E12" s="62">
        <f>'контрол лист'!G19</f>
        <v>17</v>
      </c>
      <c r="F12" s="59" t="s">
        <v>72</v>
      </c>
    </row>
    <row r="13" spans="1:6" ht="40.5" customHeight="1">
      <c r="A13" s="71"/>
      <c r="B13" s="33" t="s">
        <v>73</v>
      </c>
      <c r="C13" s="33" t="s">
        <v>74</v>
      </c>
      <c r="D13" s="33" t="s">
        <v>75</v>
      </c>
      <c r="E13" s="62" t="s">
        <v>72</v>
      </c>
      <c r="F13" s="59">
        <v>5</v>
      </c>
    </row>
    <row r="14" spans="1:6" ht="40.5" customHeight="1">
      <c r="A14" s="71" t="s">
        <v>76</v>
      </c>
      <c r="B14" s="33">
        <f>'контрол лист'!A21</f>
        <v>0</v>
      </c>
      <c r="C14" s="33">
        <f>'контрол лист'!F21</f>
        <v>0</v>
      </c>
      <c r="D14" s="33">
        <f>'контрол лист'!E21</f>
        <v>0</v>
      </c>
      <c r="E14" s="62" t="s">
        <v>72</v>
      </c>
      <c r="F14" s="59">
        <v>5</v>
      </c>
    </row>
    <row r="15" spans="1:8" ht="36">
      <c r="A15" s="71" t="s">
        <v>77</v>
      </c>
      <c r="B15" s="33">
        <f>'контрол лист'!A22</f>
        <v>0</v>
      </c>
      <c r="C15" s="33">
        <f>'контрол лист'!F22</f>
        <v>0</v>
      </c>
      <c r="D15" s="33">
        <f>'контрол лист'!E22</f>
        <v>0</v>
      </c>
      <c r="E15" s="62">
        <f>'контрол лист'!G22</f>
        <v>20</v>
      </c>
      <c r="F15" s="59" t="s">
        <v>72</v>
      </c>
      <c r="G15" s="52">
        <v>22</v>
      </c>
      <c r="H15" s="52" t="s">
        <v>72</v>
      </c>
    </row>
    <row r="16" spans="1:6" ht="13.5" customHeight="1">
      <c r="A16" s="57" t="s">
        <v>78</v>
      </c>
      <c r="B16" s="57"/>
      <c r="C16" s="57"/>
      <c r="D16" s="57"/>
      <c r="E16" s="57"/>
      <c r="F16" s="57"/>
    </row>
    <row r="17" spans="1:8" ht="54" customHeight="1">
      <c r="A17" s="72" t="s">
        <v>79</v>
      </c>
      <c r="B17" s="61" t="s">
        <v>80</v>
      </c>
      <c r="C17" s="61"/>
      <c r="D17" s="61"/>
      <c r="E17" s="73" t="s">
        <v>81</v>
      </c>
      <c r="F17" s="74" t="s">
        <v>82</v>
      </c>
      <c r="G17" s="52" t="s">
        <v>83</v>
      </c>
      <c r="H17" s="52" t="s">
        <v>72</v>
      </c>
    </row>
    <row r="18" spans="1:6" ht="55.5" customHeight="1">
      <c r="A18" s="72"/>
      <c r="B18" s="61" t="s">
        <v>84</v>
      </c>
      <c r="C18" s="61"/>
      <c r="D18" s="61"/>
      <c r="E18" s="73" t="s">
        <v>72</v>
      </c>
      <c r="F18" s="75" t="s">
        <v>85</v>
      </c>
    </row>
    <row r="19" spans="1:6" ht="51" customHeight="1">
      <c r="A19" s="72" t="s">
        <v>86</v>
      </c>
      <c r="B19" s="61" t="s">
        <v>87</v>
      </c>
      <c r="C19" s="61"/>
      <c r="D19" s="61"/>
      <c r="E19" s="73" t="s">
        <v>72</v>
      </c>
      <c r="F19" s="76" t="s">
        <v>82</v>
      </c>
    </row>
    <row r="20" spans="1:6" ht="13.5" customHeight="1">
      <c r="A20" s="57" t="s">
        <v>88</v>
      </c>
      <c r="B20" s="57"/>
      <c r="C20" s="57"/>
      <c r="D20" s="57"/>
      <c r="E20" s="57"/>
      <c r="F20" s="57"/>
    </row>
    <row r="21" spans="1:8" ht="17.25" customHeight="1">
      <c r="A21" s="60" t="s">
        <v>89</v>
      </c>
      <c r="B21" s="61" t="s">
        <v>90</v>
      </c>
      <c r="C21" s="61"/>
      <c r="D21" s="61"/>
      <c r="E21" s="77" t="s">
        <v>91</v>
      </c>
      <c r="F21" s="78" t="s">
        <v>91</v>
      </c>
      <c r="G21" s="52" t="s">
        <v>91</v>
      </c>
      <c r="H21" s="52" t="s">
        <v>91</v>
      </c>
    </row>
    <row r="22" spans="1:6" ht="13.5" customHeight="1">
      <c r="A22" s="60" t="s">
        <v>92</v>
      </c>
      <c r="B22" s="61" t="s">
        <v>93</v>
      </c>
      <c r="C22" s="61"/>
      <c r="D22" s="61"/>
      <c r="E22" s="77"/>
      <c r="F22" s="78"/>
    </row>
    <row r="23" spans="1:6" ht="13.5" customHeight="1">
      <c r="A23" s="60" t="s">
        <v>94</v>
      </c>
      <c r="B23" s="61" t="s">
        <v>95</v>
      </c>
      <c r="C23" s="61"/>
      <c r="D23" s="61"/>
      <c r="E23" s="77"/>
      <c r="F23" s="78"/>
    </row>
    <row r="24" spans="1:6" ht="13.5" customHeight="1">
      <c r="A24" s="57" t="s">
        <v>96</v>
      </c>
      <c r="B24" s="57"/>
      <c r="C24" s="57"/>
      <c r="D24" s="57"/>
      <c r="E24" s="57"/>
      <c r="F24" s="57"/>
    </row>
    <row r="25" spans="1:6" ht="42" customHeight="1">
      <c r="A25" s="60" t="s">
        <v>97</v>
      </c>
      <c r="B25" s="79" t="s">
        <v>98</v>
      </c>
      <c r="C25" s="79"/>
      <c r="D25" s="79"/>
      <c r="E25" s="79"/>
      <c r="F25" s="79"/>
    </row>
    <row r="26" s="52" customFormat="1" ht="15">
      <c r="F26" s="80"/>
    </row>
    <row r="27" spans="1:6" ht="15.75" customHeight="1">
      <c r="A27" s="81" t="s">
        <v>99</v>
      </c>
      <c r="B27" s="81"/>
      <c r="F27" s="80"/>
    </row>
    <row r="28" spans="1:6" ht="24.75" customHeight="1">
      <c r="A28" s="47" t="s">
        <v>16</v>
      </c>
      <c r="B28" s="47"/>
      <c r="C28" s="82" t="s">
        <v>100</v>
      </c>
      <c r="D28" s="82"/>
      <c r="E28" s="82"/>
      <c r="F28" s="83"/>
    </row>
    <row r="29" s="52" customFormat="1" ht="15">
      <c r="F29" s="83"/>
    </row>
    <row r="30" spans="1:6" ht="15.75" customHeight="1">
      <c r="A30" s="81" t="s">
        <v>18</v>
      </c>
      <c r="B30" s="81"/>
      <c r="F30" s="83"/>
    </row>
    <row r="31" spans="1:6" ht="36" customHeight="1">
      <c r="A31" s="50" t="s">
        <v>19</v>
      </c>
      <c r="B31" s="50"/>
      <c r="C31" s="84"/>
      <c r="D31" s="46"/>
      <c r="E31" s="46" t="s">
        <v>101</v>
      </c>
      <c r="F31" s="83"/>
    </row>
    <row r="32" ht="15.75">
      <c r="F32" s="83"/>
    </row>
    <row r="35" ht="14.25" customHeight="1"/>
  </sheetData>
  <sheetProtection selectLockedCells="1" selectUnlockedCells="1"/>
  <mergeCells count="26">
    <mergeCell ref="A1:F1"/>
    <mergeCell ref="B4:D4"/>
    <mergeCell ref="A5:F5"/>
    <mergeCell ref="B6:D6"/>
    <mergeCell ref="B7:D7"/>
    <mergeCell ref="B8:D8"/>
    <mergeCell ref="A9:F9"/>
    <mergeCell ref="B10:D10"/>
    <mergeCell ref="B11:D11"/>
    <mergeCell ref="A16:F16"/>
    <mergeCell ref="B17:D17"/>
    <mergeCell ref="B18:D18"/>
    <mergeCell ref="B19:D19"/>
    <mergeCell ref="A20:F20"/>
    <mergeCell ref="B21:D21"/>
    <mergeCell ref="E21:E23"/>
    <mergeCell ref="F21:F23"/>
    <mergeCell ref="B22:D22"/>
    <mergeCell ref="B23:D23"/>
    <mergeCell ref="A24:F24"/>
    <mergeCell ref="B25:F25"/>
    <mergeCell ref="A27:B27"/>
    <mergeCell ref="A28:B28"/>
    <mergeCell ref="C28:E28"/>
    <mergeCell ref="A30:B30"/>
    <mergeCell ref="A31:B31"/>
  </mergeCells>
  <printOptions/>
  <pageMargins left="0.6020833333333333" right="0.5861111111111111" top="0.3541666666666667" bottom="0.5986111111111111" header="0.5118110236220472" footer="0.5118110236220472"/>
  <pageSetup horizontalDpi="300" verticalDpi="300" orientation="portrait" pageOrder="overThenDown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4" zoomScaleNormal="84" workbookViewId="0" topLeftCell="A1">
      <selection activeCell="A7" sqref="A7"/>
    </sheetView>
  </sheetViews>
  <sheetFormatPr defaultColWidth="8.796875" defaultRowHeight="14.25"/>
  <cols>
    <col min="1" max="1" width="3.19921875" style="85" customWidth="1"/>
    <col min="2" max="16384" width="11.19921875" style="85" customWidth="1"/>
  </cols>
  <sheetData>
    <row r="1" spans="1:9" ht="24" customHeight="1">
      <c r="A1" s="17" t="s">
        <v>102</v>
      </c>
      <c r="B1" s="17"/>
      <c r="C1" s="17"/>
      <c r="D1" s="17"/>
      <c r="E1" s="17"/>
      <c r="F1" s="17"/>
      <c r="G1" s="17"/>
      <c r="H1" s="86"/>
      <c r="I1" s="86"/>
    </row>
    <row r="2" spans="1:9" ht="15">
      <c r="A2"/>
      <c r="B2"/>
      <c r="C2"/>
      <c r="D2" s="86"/>
      <c r="E2" s="86"/>
      <c r="F2" s="86"/>
      <c r="G2" s="86"/>
      <c r="H2" s="86"/>
      <c r="I2" s="86"/>
    </row>
    <row r="3" spans="1:9" ht="15">
      <c r="A3" s="86"/>
      <c r="B3" s="86"/>
      <c r="C3" s="86"/>
      <c r="D3" s="86"/>
      <c r="E3" s="86"/>
      <c r="F3" s="86"/>
      <c r="G3" s="86"/>
      <c r="H3" s="86"/>
      <c r="I3" s="86"/>
    </row>
    <row r="4" spans="1:8" ht="59.25" customHeight="1">
      <c r="A4" s="87" t="s">
        <v>103</v>
      </c>
      <c r="B4" s="88" t="s">
        <v>104</v>
      </c>
      <c r="C4" s="87" t="s">
        <v>105</v>
      </c>
      <c r="D4" s="87" t="s">
        <v>106</v>
      </c>
      <c r="E4" s="87" t="s">
        <v>107</v>
      </c>
      <c r="F4" s="87" t="s">
        <v>108</v>
      </c>
      <c r="G4" s="87" t="s">
        <v>109</v>
      </c>
      <c r="H4" s="87" t="s">
        <v>110</v>
      </c>
    </row>
    <row r="5" spans="1:8" ht="13.5" customHeight="1">
      <c r="A5" s="89"/>
      <c r="B5" s="89"/>
      <c r="C5" s="89"/>
      <c r="D5" s="89"/>
      <c r="E5" s="89"/>
      <c r="F5" s="89"/>
      <c r="G5" s="89"/>
      <c r="H5" s="89"/>
    </row>
    <row r="6" spans="1:8" ht="22.5" customHeight="1">
      <c r="A6" s="88" t="s">
        <v>111</v>
      </c>
      <c r="B6" s="88"/>
      <c r="C6" s="88"/>
      <c r="D6" s="88"/>
      <c r="E6" s="88"/>
      <c r="F6" s="88"/>
      <c r="G6" s="88"/>
      <c r="H6" s="88"/>
    </row>
    <row r="7" spans="1:8" ht="63">
      <c r="A7" s="87">
        <v>1</v>
      </c>
      <c r="B7" s="90" t="s">
        <v>112</v>
      </c>
      <c r="C7" s="90" t="s">
        <v>113</v>
      </c>
      <c r="D7" s="90" t="s">
        <v>114</v>
      </c>
      <c r="E7" s="90" t="s">
        <v>115</v>
      </c>
      <c r="F7" s="90" t="s">
        <v>116</v>
      </c>
      <c r="G7" s="90" t="s">
        <v>117</v>
      </c>
      <c r="H7" s="90" t="s">
        <v>118</v>
      </c>
    </row>
    <row r="8" spans="1:8" ht="18.75" customHeight="1">
      <c r="A8" s="89" t="s">
        <v>119</v>
      </c>
      <c r="B8" s="89"/>
      <c r="C8" s="89"/>
      <c r="D8" s="89"/>
      <c r="E8" s="89"/>
      <c r="F8" s="89"/>
      <c r="G8" s="89"/>
      <c r="H8" s="89"/>
    </row>
    <row r="9" spans="1:8" ht="100.5" customHeight="1">
      <c r="A9" s="87">
        <v>2</v>
      </c>
      <c r="B9" s="87" t="s">
        <v>120</v>
      </c>
      <c r="C9" s="87" t="s">
        <v>121</v>
      </c>
      <c r="D9" s="90" t="s">
        <v>114</v>
      </c>
      <c r="E9" s="87" t="s">
        <v>122</v>
      </c>
      <c r="F9" s="87" t="s">
        <v>123</v>
      </c>
      <c r="G9" s="87" t="s">
        <v>124</v>
      </c>
      <c r="H9" s="87" t="s">
        <v>125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4" zoomScaleNormal="84" workbookViewId="0" topLeftCell="A1">
      <selection activeCell="B11" sqref="B11"/>
    </sheetView>
  </sheetViews>
  <sheetFormatPr defaultColWidth="8.796875" defaultRowHeight="14.25"/>
  <cols>
    <col min="1" max="1" width="11.19921875" style="85" customWidth="1"/>
    <col min="2" max="2" width="10.69921875" style="85" hidden="1" customWidth="1"/>
    <col min="3" max="3" width="14.69921875" style="85" customWidth="1"/>
    <col min="4" max="4" width="45.19921875" style="85" customWidth="1"/>
    <col min="5" max="16384" width="11.19921875" style="85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1"/>
      <c r="C2" s="92"/>
      <c r="D2" s="92"/>
      <c r="E2"/>
      <c r="F2"/>
      <c r="G2"/>
      <c r="H2"/>
    </row>
    <row r="3" spans="1:4" ht="38.25" customHeight="1">
      <c r="A3"/>
      <c r="B3" s="93"/>
      <c r="C3" s="94" t="s">
        <v>126</v>
      </c>
      <c r="D3" s="95" t="s">
        <v>127</v>
      </c>
    </row>
    <row r="4" spans="1:4" ht="36" customHeight="1">
      <c r="A4"/>
      <c r="B4" s="93"/>
      <c r="C4" s="94" t="s">
        <v>128</v>
      </c>
      <c r="D4" s="96" t="s">
        <v>129</v>
      </c>
    </row>
    <row r="5" spans="1:4" ht="36" customHeight="1">
      <c r="A5" s="97"/>
      <c r="B5" s="98"/>
      <c r="C5" s="94" t="s">
        <v>130</v>
      </c>
      <c r="D5" s="99">
        <v>7724877504</v>
      </c>
    </row>
    <row r="6" spans="1:4" ht="67.5" customHeight="1">
      <c r="A6" s="97"/>
      <c r="B6" s="98"/>
      <c r="C6" s="94" t="s">
        <v>131</v>
      </c>
      <c r="D6" s="100" t="s">
        <v>132</v>
      </c>
    </row>
    <row r="7" spans="2:4" ht="42.75" customHeight="1">
      <c r="B7" s="93"/>
      <c r="C7" s="94" t="s">
        <v>133</v>
      </c>
      <c r="D7" s="101" t="s">
        <v>134</v>
      </c>
    </row>
    <row r="8" spans="2:4" ht="15">
      <c r="B8" s="93"/>
      <c r="C8" s="102" t="s">
        <v>135</v>
      </c>
      <c r="D8" s="102"/>
    </row>
    <row r="9" spans="2:4" ht="15">
      <c r="B9" s="93"/>
      <c r="C9" s="102"/>
      <c r="D9" s="102"/>
    </row>
    <row r="10" spans="2:4" ht="30">
      <c r="B10" s="93"/>
      <c r="C10" s="103" t="s">
        <v>136</v>
      </c>
      <c r="D10" s="104">
        <v>25</v>
      </c>
    </row>
    <row r="11" spans="2:4" ht="13.5" customHeight="1">
      <c r="B11" s="105" t="s">
        <v>137</v>
      </c>
      <c r="C11" s="105"/>
      <c r="D11" s="105"/>
    </row>
    <row r="12" spans="2:4" ht="15">
      <c r="B12" s="105"/>
      <c r="C12" s="105"/>
      <c r="D12" s="105"/>
    </row>
    <row r="13" spans="2:4" ht="30" customHeight="1">
      <c r="B13" s="106" t="s">
        <v>138</v>
      </c>
      <c r="C13" s="106"/>
      <c r="D13" s="106"/>
    </row>
    <row r="14" spans="2:4" ht="15">
      <c r="B14" s="106"/>
      <c r="C14" s="106"/>
      <c r="D14" s="106"/>
    </row>
    <row r="15" spans="2:4" ht="15">
      <c r="B15" s="106" t="s">
        <v>139</v>
      </c>
      <c r="C15" s="106"/>
      <c r="D15" s="106"/>
    </row>
    <row r="16" spans="2:4" ht="15">
      <c r="B16" s="106"/>
      <c r="C16" s="106"/>
      <c r="D16" s="106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zoomScale="84" zoomScaleNormal="84" workbookViewId="0" topLeftCell="A7">
      <selection activeCell="D5" sqref="D5"/>
    </sheetView>
  </sheetViews>
  <sheetFormatPr defaultColWidth="8.796875" defaultRowHeight="14.25"/>
  <cols>
    <col min="1" max="1" width="5.69921875" style="107" customWidth="1"/>
    <col min="2" max="2" width="30.19921875" style="108" customWidth="1"/>
    <col min="3" max="3" width="9.69921875" style="107" customWidth="1"/>
    <col min="4" max="4" width="11.19921875" style="107" customWidth="1"/>
    <col min="5" max="5" width="12.19921875" style="107" customWidth="1"/>
    <col min="6" max="6" width="11.19921875" style="107" customWidth="1"/>
    <col min="7" max="7" width="8.69921875" style="107" customWidth="1"/>
    <col min="8" max="8" width="12.19921875" style="107" customWidth="1"/>
    <col min="9" max="16384" width="11.19921875" style="107" customWidth="1"/>
  </cols>
  <sheetData>
    <row r="1" spans="1:6" ht="15.75" customHeight="1">
      <c r="A1" s="109" t="s">
        <v>13</v>
      </c>
      <c r="B1" s="109"/>
      <c r="C1" s="109"/>
      <c r="D1" s="109"/>
      <c r="E1" s="109"/>
      <c r="F1" s="109"/>
    </row>
    <row r="2" spans="1:5" ht="15.75">
      <c r="A2"/>
      <c r="B2">
        <f>обложка!C8</f>
        <v>0</v>
      </c>
      <c r="C2"/>
      <c r="D2"/>
      <c r="E2"/>
    </row>
    <row r="3" spans="1:5" ht="15.75">
      <c r="A3"/>
      <c r="B3"/>
      <c r="C3"/>
      <c r="D3"/>
      <c r="E3"/>
    </row>
    <row r="4" spans="1:6" ht="27.75">
      <c r="A4" s="110" t="s">
        <v>140</v>
      </c>
      <c r="B4" s="111">
        <f>'контрол лист'!B4</f>
        <v>0</v>
      </c>
      <c r="C4" s="111">
        <f>'контрол лист'!D4</f>
        <v>0</v>
      </c>
      <c r="D4" s="111">
        <f>'контрол лист'!E4</f>
        <v>0</v>
      </c>
      <c r="E4" s="112" t="s">
        <v>141</v>
      </c>
      <c r="F4" s="112" t="s">
        <v>141</v>
      </c>
    </row>
    <row r="5" spans="1:6" ht="16.5">
      <c r="A5" s="113">
        <v>1</v>
      </c>
      <c r="B5" s="114">
        <f>'контрол лист'!B5</f>
        <v>0</v>
      </c>
      <c r="C5" s="115">
        <f>'контрол лист'!D5</f>
        <v>0</v>
      </c>
      <c r="D5" s="116" t="s">
        <v>142</v>
      </c>
      <c r="E5" s="117">
        <v>45110</v>
      </c>
      <c r="F5" s="118">
        <v>45138</v>
      </c>
    </row>
    <row r="6" spans="1:19" ht="16.5">
      <c r="A6" s="113">
        <v>2</v>
      </c>
      <c r="B6" s="114">
        <f>'контрол лист'!B6</f>
        <v>0</v>
      </c>
      <c r="C6" s="115">
        <f>'контрол лист'!D6</f>
        <v>0</v>
      </c>
      <c r="D6" s="116" t="s">
        <v>142</v>
      </c>
      <c r="E6" s="117">
        <f aca="true" t="shared" si="0" ref="E6:E18">E5</f>
        <v>45110</v>
      </c>
      <c r="F6" s="118">
        <f aca="true" t="shared" si="1" ref="F6:F18">F5</f>
        <v>45138</v>
      </c>
      <c r="J6"/>
      <c r="K6"/>
      <c r="L6"/>
      <c r="M6"/>
      <c r="N6"/>
      <c r="O6"/>
      <c r="P6"/>
      <c r="Q6"/>
      <c r="R6"/>
      <c r="S6"/>
    </row>
    <row r="7" spans="1:19" ht="27.75">
      <c r="A7" s="113">
        <v>3</v>
      </c>
      <c r="B7" s="114">
        <f>'контрол лист'!B7</f>
        <v>0</v>
      </c>
      <c r="C7" s="115">
        <f>'контрол лист'!D7</f>
        <v>0</v>
      </c>
      <c r="D7" s="116" t="s">
        <v>142</v>
      </c>
      <c r="E7" s="117">
        <f t="shared" si="0"/>
        <v>45110</v>
      </c>
      <c r="F7" s="118">
        <f t="shared" si="1"/>
        <v>45138</v>
      </c>
      <c r="H7"/>
      <c r="S7"/>
    </row>
    <row r="8" spans="1:19" ht="16.5">
      <c r="A8" s="113">
        <v>4</v>
      </c>
      <c r="B8" s="114">
        <f>'контрол лист'!B8</f>
        <v>0</v>
      </c>
      <c r="C8" s="115">
        <f>'контрол лист'!D8</f>
        <v>0</v>
      </c>
      <c r="D8" s="116" t="s">
        <v>142</v>
      </c>
      <c r="E8" s="117">
        <f t="shared" si="0"/>
        <v>45110</v>
      </c>
      <c r="F8" s="118">
        <f t="shared" si="1"/>
        <v>45138</v>
      </c>
      <c r="H8"/>
      <c r="S8"/>
    </row>
    <row r="9" spans="1:19" ht="16.5">
      <c r="A9" s="113">
        <v>5</v>
      </c>
      <c r="B9" s="114">
        <f>'контрол лист'!B9</f>
        <v>0</v>
      </c>
      <c r="C9" s="115">
        <f>'контрол лист'!D9</f>
        <v>0</v>
      </c>
      <c r="D9" s="116" t="s">
        <v>142</v>
      </c>
      <c r="E9" s="117">
        <f t="shared" si="0"/>
        <v>45110</v>
      </c>
      <c r="F9" s="118">
        <f t="shared" si="1"/>
        <v>45138</v>
      </c>
      <c r="H9"/>
      <c r="S9"/>
    </row>
    <row r="10" spans="1:19" ht="16.5">
      <c r="A10" s="113">
        <v>6</v>
      </c>
      <c r="B10" s="114">
        <f>'контрол лист'!B10</f>
        <v>0</v>
      </c>
      <c r="C10" s="115">
        <f>'контрол лист'!D10</f>
        <v>0</v>
      </c>
      <c r="D10" s="116" t="s">
        <v>142</v>
      </c>
      <c r="E10" s="117">
        <f t="shared" si="0"/>
        <v>45110</v>
      </c>
      <c r="F10" s="118">
        <f t="shared" si="1"/>
        <v>45138</v>
      </c>
      <c r="H10"/>
      <c r="S10"/>
    </row>
    <row r="11" spans="1:19" ht="27.75">
      <c r="A11" s="113">
        <v>7</v>
      </c>
      <c r="B11" s="114">
        <f>'контрол лист'!B11</f>
        <v>0</v>
      </c>
      <c r="C11" s="115">
        <f>'контрол лист'!D11</f>
        <v>0</v>
      </c>
      <c r="D11" s="116" t="s">
        <v>142</v>
      </c>
      <c r="E11" s="117">
        <f t="shared" si="0"/>
        <v>45110</v>
      </c>
      <c r="F11" s="118">
        <f t="shared" si="1"/>
        <v>45138</v>
      </c>
      <c r="H11"/>
      <c r="S11"/>
    </row>
    <row r="12" spans="1:19" ht="16.5">
      <c r="A12" s="113">
        <v>8</v>
      </c>
      <c r="B12" s="114" t="s">
        <v>143</v>
      </c>
      <c r="C12" s="115" t="s">
        <v>75</v>
      </c>
      <c r="D12" s="116" t="s">
        <v>142</v>
      </c>
      <c r="E12" s="117">
        <f t="shared" si="0"/>
        <v>45110</v>
      </c>
      <c r="F12" s="118">
        <f t="shared" si="1"/>
        <v>45138</v>
      </c>
      <c r="H12"/>
      <c r="S12"/>
    </row>
    <row r="13" spans="1:19" ht="16.5">
      <c r="A13" s="113">
        <v>9</v>
      </c>
      <c r="B13" s="114" t="s">
        <v>144</v>
      </c>
      <c r="C13" s="115" t="s">
        <v>75</v>
      </c>
      <c r="D13" s="116" t="s">
        <v>142</v>
      </c>
      <c r="E13" s="117">
        <f t="shared" si="0"/>
        <v>45110</v>
      </c>
      <c r="F13" s="118">
        <f t="shared" si="1"/>
        <v>45138</v>
      </c>
      <c r="H13"/>
      <c r="S13"/>
    </row>
    <row r="14" spans="1:20" ht="27.75">
      <c r="A14" s="113">
        <v>10</v>
      </c>
      <c r="B14" s="114">
        <f>'контрол лист'!B14</f>
        <v>0</v>
      </c>
      <c r="C14" s="115">
        <f>'контрол лист'!D14</f>
        <v>0</v>
      </c>
      <c r="D14" s="116" t="s">
        <v>142</v>
      </c>
      <c r="E14" s="117">
        <f t="shared" si="0"/>
        <v>45110</v>
      </c>
      <c r="F14" s="118">
        <f t="shared" si="1"/>
        <v>45138</v>
      </c>
      <c r="H14"/>
      <c r="S14"/>
      <c r="T14"/>
    </row>
    <row r="15" spans="1:22" ht="16.5">
      <c r="A15" s="113">
        <v>11</v>
      </c>
      <c r="B15" s="114">
        <f>'контрол лист'!B15</f>
        <v>0</v>
      </c>
      <c r="C15" s="115">
        <f>'контрол лист'!D15</f>
        <v>0</v>
      </c>
      <c r="D15" s="116" t="s">
        <v>142</v>
      </c>
      <c r="E15" s="117">
        <f t="shared" si="0"/>
        <v>45110</v>
      </c>
      <c r="F15" s="118">
        <f t="shared" si="1"/>
        <v>45138</v>
      </c>
      <c r="H15"/>
      <c r="S15"/>
      <c r="T15"/>
      <c r="U15"/>
      <c r="V15"/>
    </row>
    <row r="16" spans="1:22" ht="27.75">
      <c r="A16" s="113">
        <v>12</v>
      </c>
      <c r="B16" s="114">
        <f>'контрол лист'!B16</f>
        <v>0</v>
      </c>
      <c r="C16" s="115">
        <f>'контрол лист'!D16</f>
        <v>0</v>
      </c>
      <c r="D16" s="116" t="s">
        <v>142</v>
      </c>
      <c r="E16" s="117">
        <f t="shared" si="0"/>
        <v>45110</v>
      </c>
      <c r="F16" s="118">
        <f t="shared" si="1"/>
        <v>45138</v>
      </c>
      <c r="H16"/>
      <c r="S16"/>
      <c r="T16"/>
      <c r="U16"/>
      <c r="V16"/>
    </row>
    <row r="17" spans="1:22" ht="27.75">
      <c r="A17" s="113">
        <v>13</v>
      </c>
      <c r="B17" s="114">
        <f>'контрол лист'!B17</f>
        <v>0</v>
      </c>
      <c r="C17" s="115">
        <f>'контрол лист'!D17</f>
        <v>0</v>
      </c>
      <c r="D17" s="116" t="s">
        <v>142</v>
      </c>
      <c r="E17" s="117">
        <f t="shared" si="0"/>
        <v>45110</v>
      </c>
      <c r="F17" s="118">
        <f t="shared" si="1"/>
        <v>45138</v>
      </c>
      <c r="H17"/>
      <c r="S17"/>
      <c r="T17"/>
      <c r="U17"/>
      <c r="V17"/>
    </row>
    <row r="18" spans="1:22" ht="16.5">
      <c r="A18" s="113">
        <v>14</v>
      </c>
      <c r="B18" s="114">
        <f>'контрол лист'!B18</f>
        <v>0</v>
      </c>
      <c r="C18" s="115">
        <f>'контрол лист'!D18</f>
        <v>0</v>
      </c>
      <c r="D18" s="116" t="s">
        <v>142</v>
      </c>
      <c r="E18" s="117">
        <f t="shared" si="0"/>
        <v>45110</v>
      </c>
      <c r="F18" s="118">
        <f t="shared" si="1"/>
        <v>45138</v>
      </c>
      <c r="H18"/>
      <c r="S18"/>
      <c r="T18"/>
      <c r="U18"/>
      <c r="V18"/>
    </row>
    <row r="19" spans="1:22" ht="16.5">
      <c r="A19" s="119"/>
      <c r="B19" s="120"/>
      <c r="C19" s="120"/>
      <c r="D19" s="109"/>
      <c r="E19" s="121"/>
      <c r="F19" s="121"/>
      <c r="H19"/>
      <c r="S19"/>
      <c r="T19"/>
      <c r="U19"/>
      <c r="V19"/>
    </row>
    <row r="20" spans="2:22" ht="15.75">
      <c r="B20" s="46" t="s">
        <v>15</v>
      </c>
      <c r="C20"/>
      <c r="D20"/>
      <c r="E20"/>
      <c r="H20"/>
      <c r="S20"/>
      <c r="T20"/>
      <c r="U20"/>
      <c r="V20"/>
    </row>
    <row r="21" spans="2:22" ht="27.75" customHeight="1">
      <c r="B21" s="122" t="s">
        <v>16</v>
      </c>
      <c r="C21"/>
      <c r="D21" s="123" t="s">
        <v>145</v>
      </c>
      <c r="E21" s="123"/>
      <c r="F21" s="123"/>
      <c r="H21"/>
      <c r="S21"/>
      <c r="T21"/>
      <c r="U21"/>
      <c r="V21"/>
    </row>
    <row r="22" spans="2:22" ht="15.75">
      <c r="B22" s="11"/>
      <c r="C22"/>
      <c r="D22"/>
      <c r="E22"/>
      <c r="H22"/>
      <c r="S22"/>
      <c r="T22"/>
      <c r="U22"/>
      <c r="V22"/>
    </row>
    <row r="23" spans="2:22" ht="15.75">
      <c r="B23" s="124" t="s">
        <v>18</v>
      </c>
      <c r="C23"/>
      <c r="D23"/>
      <c r="E23"/>
      <c r="H23"/>
      <c r="S23"/>
      <c r="T23"/>
      <c r="U23"/>
      <c r="V23"/>
    </row>
    <row r="24" spans="2:26" ht="27" customHeight="1">
      <c r="B24" s="12" t="s">
        <v>48</v>
      </c>
      <c r="C24"/>
      <c r="D24" s="123" t="s">
        <v>146</v>
      </c>
      <c r="E24" s="123"/>
      <c r="F24" s="123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9:26" ht="15.75"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39.75" customHeight="1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0:26" ht="15.75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7:26" ht="15.75">
      <c r="Q32"/>
      <c r="R32"/>
      <c r="S32"/>
      <c r="T32"/>
      <c r="U32"/>
      <c r="V32"/>
      <c r="W32"/>
      <c r="X32"/>
      <c r="Y32"/>
      <c r="Z32"/>
    </row>
    <row r="33" spans="17:26" ht="15.75" customHeight="1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  <row r="40" spans="17:26" ht="15.75">
      <c r="Q40"/>
      <c r="R40"/>
      <c r="S40"/>
      <c r="T40"/>
      <c r="U40"/>
      <c r="V40"/>
      <c r="W40"/>
      <c r="X40"/>
      <c r="Y40"/>
      <c r="Z40"/>
    </row>
  </sheetData>
  <sheetProtection selectLockedCells="1" selectUnlockedCells="1"/>
  <mergeCells count="3">
    <mergeCell ref="A1:F1"/>
    <mergeCell ref="D21:F21"/>
    <mergeCell ref="D24:F24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4" zoomScaleNormal="84" workbookViewId="0" topLeftCell="A1">
      <selection activeCell="D3" sqref="D3"/>
    </sheetView>
  </sheetViews>
  <sheetFormatPr defaultColWidth="8.796875" defaultRowHeight="14.25"/>
  <cols>
    <col min="1" max="1" width="18.69921875" style="108" customWidth="1"/>
    <col min="2" max="2" width="16.19921875" style="107" customWidth="1"/>
    <col min="3" max="3" width="11.19921875" style="125" customWidth="1"/>
    <col min="4" max="4" width="11.69921875" style="107" customWidth="1"/>
    <col min="5" max="5" width="14.69921875" style="107" customWidth="1"/>
    <col min="6" max="6" width="8.69921875" style="125" customWidth="1"/>
    <col min="7" max="16384" width="11.19921875" style="107" customWidth="1"/>
  </cols>
  <sheetData>
    <row r="1" spans="1:256" ht="14.25" customHeight="1">
      <c r="A1" s="126" t="s">
        <v>147</v>
      </c>
      <c r="B1" s="126"/>
      <c r="C1" s="126"/>
      <c r="D1" s="126"/>
      <c r="E1" s="126"/>
      <c r="F1" s="12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27" t="s">
        <v>148</v>
      </c>
      <c r="B2" s="12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0" customFormat="1" ht="57">
      <c r="A3" s="128">
        <f>'контрол лист'!B4</f>
        <v>0</v>
      </c>
      <c r="B3" s="128">
        <f>'контрол лист'!C4</f>
        <v>0</v>
      </c>
      <c r="C3" s="128" t="s">
        <v>149</v>
      </c>
      <c r="D3" s="129" t="s">
        <v>150</v>
      </c>
      <c r="E3" s="128" t="s">
        <v>151</v>
      </c>
      <c r="F3" s="128" t="s">
        <v>152</v>
      </c>
    </row>
    <row r="4" spans="1:6" ht="18.75">
      <c r="A4" s="128" t="s">
        <v>153</v>
      </c>
      <c r="B4" s="131" t="s">
        <v>154</v>
      </c>
      <c r="C4" s="131"/>
      <c r="D4" s="102"/>
      <c r="E4" s="102"/>
      <c r="F4" s="102"/>
    </row>
    <row r="5" spans="1:6" ht="37.5">
      <c r="A5" s="128" t="s">
        <v>155</v>
      </c>
      <c r="B5" s="131">
        <v>4.5</v>
      </c>
      <c r="C5" s="131"/>
      <c r="D5" s="102"/>
      <c r="E5" s="102"/>
      <c r="F5" s="102"/>
    </row>
    <row r="6" spans="1:6" ht="37.5">
      <c r="A6" s="128" t="s">
        <v>156</v>
      </c>
      <c r="B6" s="131" t="s">
        <v>157</v>
      </c>
      <c r="C6" s="131"/>
      <c r="D6" s="102"/>
      <c r="E6" s="102"/>
      <c r="F6" s="102"/>
    </row>
    <row r="7" spans="1:6" ht="37.5">
      <c r="A7" s="128" t="s">
        <v>158</v>
      </c>
      <c r="B7" s="131">
        <v>12</v>
      </c>
      <c r="C7" s="131"/>
      <c r="D7" s="102"/>
      <c r="E7" s="102"/>
      <c r="F7" s="102"/>
    </row>
    <row r="8" spans="1:6" ht="37.5">
      <c r="A8" s="128" t="s">
        <v>159</v>
      </c>
      <c r="B8" s="131">
        <v>13.14</v>
      </c>
      <c r="C8" s="131"/>
      <c r="D8" s="102"/>
      <c r="E8" s="102"/>
      <c r="F8" s="102"/>
    </row>
    <row r="9" spans="1:6" ht="37.5">
      <c r="A9" s="128" t="s">
        <v>160</v>
      </c>
      <c r="B9" s="131">
        <v>15.16</v>
      </c>
      <c r="C9" s="131"/>
      <c r="D9" s="102"/>
      <c r="E9" s="102"/>
      <c r="F9" s="102"/>
    </row>
    <row r="10" spans="1:6" ht="27" customHeight="1">
      <c r="A10" s="128" t="s">
        <v>161</v>
      </c>
      <c r="B10" s="131" t="s">
        <v>162</v>
      </c>
      <c r="C10" s="131"/>
      <c r="D10" s="102"/>
      <c r="E10" s="102"/>
      <c r="F10" s="102"/>
    </row>
    <row r="11" spans="1:6" ht="18.75">
      <c r="A11" s="128" t="s">
        <v>163</v>
      </c>
      <c r="B11" s="131">
        <v>20.21</v>
      </c>
      <c r="C11" s="102"/>
      <c r="D11" s="132"/>
      <c r="E11" s="132"/>
      <c r="F11" s="102"/>
    </row>
    <row r="12" spans="1:6" ht="56.25">
      <c r="A12" s="128" t="s">
        <v>164</v>
      </c>
      <c r="B12" s="131">
        <v>22</v>
      </c>
      <c r="C12" s="102"/>
      <c r="D12" s="132"/>
      <c r="E12" s="132"/>
      <c r="F12" s="102"/>
    </row>
    <row r="13" spans="1:6" ht="37.5">
      <c r="A13" s="128" t="s">
        <v>165</v>
      </c>
      <c r="B13" s="131">
        <v>23</v>
      </c>
      <c r="C13" s="102"/>
      <c r="D13" s="132"/>
      <c r="E13" s="132"/>
      <c r="F13" s="102"/>
    </row>
    <row r="14" spans="1:6" ht="37.5">
      <c r="A14" s="128" t="s">
        <v>166</v>
      </c>
      <c r="B14" s="131">
        <v>24</v>
      </c>
      <c r="C14" s="102"/>
      <c r="D14" s="132"/>
      <c r="E14" s="132"/>
      <c r="F14" s="102"/>
    </row>
    <row r="15" spans="1:6" ht="37.5">
      <c r="A15" s="128" t="s">
        <v>167</v>
      </c>
      <c r="B15" s="131">
        <v>25</v>
      </c>
      <c r="C15" s="102"/>
      <c r="D15" s="132"/>
      <c r="E15" s="132"/>
      <c r="F15" s="102"/>
    </row>
    <row r="16" spans="1:6" ht="18.75" customHeight="1">
      <c r="A16" s="133" t="s">
        <v>168</v>
      </c>
      <c r="B16" s="133"/>
      <c r="C16" s="133"/>
      <c r="D16" s="132"/>
      <c r="E16" s="132"/>
      <c r="F16" s="102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9"/>
  <sheetViews>
    <sheetView zoomScale="84" zoomScaleNormal="84" workbookViewId="0" topLeftCell="A1">
      <selection activeCell="A2" sqref="A2"/>
    </sheetView>
  </sheetViews>
  <sheetFormatPr defaultColWidth="8.796875" defaultRowHeight="14.25"/>
  <cols>
    <col min="1" max="1" width="3.69921875" style="3" customWidth="1"/>
    <col min="2" max="2" width="29.8984375" style="134" customWidth="1"/>
    <col min="3" max="3" width="12.8984375" style="134" customWidth="1"/>
    <col min="4" max="4" width="8.5" style="125" customWidth="1"/>
    <col min="5" max="5" width="11.3984375" style="134" customWidth="1"/>
    <col min="6" max="6" width="17.19921875" style="134" customWidth="1"/>
    <col min="7" max="7" width="5.19921875" style="125" customWidth="1"/>
    <col min="8" max="8" width="5.8984375" style="125" customWidth="1"/>
    <col min="9" max="10" width="5.19921875" style="125" customWidth="1"/>
    <col min="11" max="11" width="5.69921875" style="125" customWidth="1"/>
    <col min="12" max="12" width="11.69921875" style="125" customWidth="1"/>
    <col min="13" max="252" width="11.19921875" style="85" customWidth="1"/>
    <col min="253" max="16384" width="11.19921875" style="3" customWidth="1"/>
  </cols>
  <sheetData>
    <row r="1" spans="1:12" s="3" customFormat="1" ht="18.75" customHeight="1">
      <c r="A1" s="5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3" customFormat="1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15.75" customHeight="1">
      <c r="B3" s="135">
        <f>обложка!C8</f>
        <v>0</v>
      </c>
      <c r="C3" s="135"/>
      <c r="D3" s="136"/>
      <c r="E3" s="136"/>
      <c r="F3" s="136"/>
      <c r="G3" s="136"/>
      <c r="H3" s="136"/>
      <c r="I3" s="136"/>
      <c r="J3" s="136"/>
      <c r="K3" s="136"/>
      <c r="L3" s="136"/>
    </row>
    <row r="4" spans="1:12" ht="119.25" customHeight="1">
      <c r="A4" s="105" t="s">
        <v>169</v>
      </c>
      <c r="B4" s="129" t="s">
        <v>170</v>
      </c>
      <c r="C4" s="129" t="s">
        <v>171</v>
      </c>
      <c r="D4" s="137" t="s">
        <v>172</v>
      </c>
      <c r="E4" s="129" t="s">
        <v>173</v>
      </c>
      <c r="F4" s="129" t="s">
        <v>174</v>
      </c>
      <c r="G4" s="138" t="s">
        <v>175</v>
      </c>
      <c r="H4" s="138" t="s">
        <v>176</v>
      </c>
      <c r="I4" s="139" t="s">
        <v>177</v>
      </c>
      <c r="J4" s="137" t="s">
        <v>178</v>
      </c>
      <c r="K4" s="140" t="s">
        <v>179</v>
      </c>
      <c r="L4" s="137" t="s">
        <v>180</v>
      </c>
    </row>
    <row r="5" spans="1:255" s="144" customFormat="1" ht="38.25" customHeight="1">
      <c r="A5" s="141">
        <v>1</v>
      </c>
      <c r="B5" s="142" t="s">
        <v>181</v>
      </c>
      <c r="C5" s="142">
        <v>5</v>
      </c>
      <c r="D5" s="142" t="s">
        <v>182</v>
      </c>
      <c r="E5" s="78" t="s">
        <v>183</v>
      </c>
      <c r="F5" s="78" t="s">
        <v>74</v>
      </c>
      <c r="G5" s="142">
        <v>1</v>
      </c>
      <c r="H5" s="142" t="s">
        <v>72</v>
      </c>
      <c r="I5" s="142" t="s">
        <v>72</v>
      </c>
      <c r="J5" s="142" t="s">
        <v>72</v>
      </c>
      <c r="K5" s="142" t="s">
        <v>72</v>
      </c>
      <c r="L5" s="143" t="s">
        <v>184</v>
      </c>
      <c r="IS5" s="145"/>
      <c r="IT5" s="145"/>
      <c r="IU5" s="145"/>
    </row>
    <row r="6" spans="1:255" s="144" customFormat="1" ht="36" customHeight="1">
      <c r="A6" s="141">
        <v>2</v>
      </c>
      <c r="B6" s="142" t="s">
        <v>185</v>
      </c>
      <c r="C6" s="142">
        <v>1.2</v>
      </c>
      <c r="D6" s="142" t="s">
        <v>182</v>
      </c>
      <c r="E6" s="78" t="s">
        <v>183</v>
      </c>
      <c r="F6" s="78" t="s">
        <v>74</v>
      </c>
      <c r="G6" s="142">
        <v>2</v>
      </c>
      <c r="H6" s="142" t="s">
        <v>72</v>
      </c>
      <c r="I6" s="142" t="s">
        <v>72</v>
      </c>
      <c r="J6" s="142" t="s">
        <v>72</v>
      </c>
      <c r="K6" s="142" t="s">
        <v>72</v>
      </c>
      <c r="L6" s="143" t="s">
        <v>184</v>
      </c>
      <c r="IS6" s="145"/>
      <c r="IT6" s="145"/>
      <c r="IU6" s="145"/>
    </row>
    <row r="7" spans="1:255" s="144" customFormat="1" ht="28.5" customHeight="1">
      <c r="A7" s="141">
        <v>3</v>
      </c>
      <c r="B7" s="142" t="s">
        <v>186</v>
      </c>
      <c r="C7" s="142">
        <v>17</v>
      </c>
      <c r="D7" s="142" t="s">
        <v>187</v>
      </c>
      <c r="E7" s="78" t="s">
        <v>183</v>
      </c>
      <c r="F7" s="78" t="s">
        <v>74</v>
      </c>
      <c r="G7" s="142">
        <v>1</v>
      </c>
      <c r="H7" s="142">
        <v>0</v>
      </c>
      <c r="I7" s="142">
        <v>0</v>
      </c>
      <c r="J7" s="142">
        <v>0</v>
      </c>
      <c r="K7" s="142">
        <v>0</v>
      </c>
      <c r="L7" s="142">
        <v>0</v>
      </c>
      <c r="IS7" s="145"/>
      <c r="IT7" s="145"/>
      <c r="IU7" s="145"/>
    </row>
    <row r="8" spans="1:255" s="144" customFormat="1" ht="21" customHeight="1">
      <c r="A8" s="141">
        <v>4</v>
      </c>
      <c r="B8" s="142" t="s">
        <v>188</v>
      </c>
      <c r="C8" s="142">
        <v>15</v>
      </c>
      <c r="D8" s="142" t="s">
        <v>187</v>
      </c>
      <c r="E8" s="78" t="s">
        <v>183</v>
      </c>
      <c r="F8" s="78" t="s">
        <v>74</v>
      </c>
      <c r="G8" s="142">
        <v>1</v>
      </c>
      <c r="H8" s="142">
        <v>0</v>
      </c>
      <c r="I8" s="142">
        <v>0</v>
      </c>
      <c r="J8" s="142">
        <v>0</v>
      </c>
      <c r="K8" s="142">
        <v>0</v>
      </c>
      <c r="L8" s="142">
        <v>0</v>
      </c>
      <c r="IS8" s="145"/>
      <c r="IT8" s="145"/>
      <c r="IU8" s="145"/>
    </row>
    <row r="9" spans="1:255" s="144" customFormat="1" ht="16.5" customHeight="1">
      <c r="A9" s="141">
        <v>5</v>
      </c>
      <c r="B9" s="142" t="s">
        <v>189</v>
      </c>
      <c r="C9" s="142" t="s">
        <v>190</v>
      </c>
      <c r="D9" s="142" t="s">
        <v>187</v>
      </c>
      <c r="E9" s="78" t="s">
        <v>183</v>
      </c>
      <c r="F9" s="78" t="s">
        <v>74</v>
      </c>
      <c r="G9" s="142">
        <v>3</v>
      </c>
      <c r="H9" s="142">
        <v>0</v>
      </c>
      <c r="I9" s="142">
        <v>0</v>
      </c>
      <c r="J9" s="142">
        <v>0</v>
      </c>
      <c r="K9" s="142">
        <v>0</v>
      </c>
      <c r="L9" s="142">
        <v>0</v>
      </c>
      <c r="IS9" s="145"/>
      <c r="IT9" s="145"/>
      <c r="IU9" s="145"/>
    </row>
    <row r="10" spans="1:255" s="144" customFormat="1" ht="26.25">
      <c r="A10" s="141">
        <v>6</v>
      </c>
      <c r="B10" s="142" t="s">
        <v>191</v>
      </c>
      <c r="C10" s="142" t="s">
        <v>192</v>
      </c>
      <c r="D10" s="142" t="s">
        <v>187</v>
      </c>
      <c r="E10" s="78" t="s">
        <v>183</v>
      </c>
      <c r="F10" s="78" t="s">
        <v>74</v>
      </c>
      <c r="G10" s="142">
        <v>8</v>
      </c>
      <c r="H10" s="142">
        <v>0</v>
      </c>
      <c r="I10" s="142">
        <v>0</v>
      </c>
      <c r="J10" s="142">
        <v>0</v>
      </c>
      <c r="K10" s="142">
        <v>0</v>
      </c>
      <c r="L10" s="142">
        <v>0</v>
      </c>
      <c r="IS10" s="145"/>
      <c r="IT10" s="145"/>
      <c r="IU10" s="145"/>
    </row>
    <row r="11" spans="1:255" s="144" customFormat="1" ht="15.75">
      <c r="A11" s="141">
        <v>7</v>
      </c>
      <c r="B11" s="142" t="s">
        <v>193</v>
      </c>
      <c r="C11" s="142">
        <v>4.5</v>
      </c>
      <c r="D11" s="142" t="s">
        <v>187</v>
      </c>
      <c r="E11" s="78" t="s">
        <v>183</v>
      </c>
      <c r="F11" s="78" t="s">
        <v>74</v>
      </c>
      <c r="G11" s="142">
        <v>2</v>
      </c>
      <c r="H11" s="142">
        <v>0</v>
      </c>
      <c r="I11" s="142">
        <v>0</v>
      </c>
      <c r="J11" s="142">
        <v>0</v>
      </c>
      <c r="K11" s="142">
        <v>0</v>
      </c>
      <c r="L11" s="142">
        <v>0</v>
      </c>
      <c r="IS11" s="145"/>
      <c r="IT11" s="145"/>
      <c r="IU11" s="145"/>
    </row>
    <row r="12" spans="1:255" s="144" customFormat="1" ht="15.75">
      <c r="A12" s="141">
        <v>8</v>
      </c>
      <c r="B12" s="142" t="s">
        <v>143</v>
      </c>
      <c r="C12" s="142">
        <v>1.2</v>
      </c>
      <c r="D12" s="142" t="s">
        <v>75</v>
      </c>
      <c r="E12" s="78" t="s">
        <v>183</v>
      </c>
      <c r="F12" s="78" t="s">
        <v>74</v>
      </c>
      <c r="G12" s="142">
        <v>2</v>
      </c>
      <c r="H12" s="142">
        <v>0</v>
      </c>
      <c r="I12" s="142">
        <v>0</v>
      </c>
      <c r="J12" s="142">
        <v>0</v>
      </c>
      <c r="K12" s="142">
        <v>0</v>
      </c>
      <c r="L12" s="142">
        <v>0</v>
      </c>
      <c r="IS12" s="145"/>
      <c r="IT12" s="145"/>
      <c r="IU12" s="145"/>
    </row>
    <row r="13" spans="1:255" s="144" customFormat="1" ht="15.75">
      <c r="A13" s="141">
        <v>9</v>
      </c>
      <c r="B13" s="142" t="s">
        <v>144</v>
      </c>
      <c r="C13" s="142" t="s">
        <v>194</v>
      </c>
      <c r="D13" s="142" t="s">
        <v>75</v>
      </c>
      <c r="E13" s="78" t="s">
        <v>183</v>
      </c>
      <c r="F13" s="78" t="s">
        <v>74</v>
      </c>
      <c r="G13" s="142">
        <v>3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IS13" s="145"/>
      <c r="IT13" s="145"/>
      <c r="IU13" s="145"/>
    </row>
    <row r="14" spans="1:255" s="144" customFormat="1" ht="39" customHeight="1">
      <c r="A14" s="141">
        <v>10</v>
      </c>
      <c r="B14" s="142" t="s">
        <v>193</v>
      </c>
      <c r="C14" s="142">
        <v>4</v>
      </c>
      <c r="D14" s="142" t="s">
        <v>182</v>
      </c>
      <c r="E14" s="78" t="s">
        <v>183</v>
      </c>
      <c r="F14" s="78" t="s">
        <v>74</v>
      </c>
      <c r="G14" s="142">
        <v>1</v>
      </c>
      <c r="H14" s="142" t="s">
        <v>72</v>
      </c>
      <c r="I14" s="142" t="s">
        <v>72</v>
      </c>
      <c r="J14" s="142" t="s">
        <v>72</v>
      </c>
      <c r="K14" s="142" t="s">
        <v>72</v>
      </c>
      <c r="L14" s="143" t="s">
        <v>184</v>
      </c>
      <c r="IS14" s="145"/>
      <c r="IT14" s="145"/>
      <c r="IU14" s="145"/>
    </row>
    <row r="15" spans="1:255" s="144" customFormat="1" ht="37.5" customHeight="1">
      <c r="A15" s="141">
        <v>11</v>
      </c>
      <c r="B15" s="142" t="s">
        <v>195</v>
      </c>
      <c r="C15" s="142">
        <v>3</v>
      </c>
      <c r="D15" s="142" t="s">
        <v>182</v>
      </c>
      <c r="E15" s="78" t="s">
        <v>183</v>
      </c>
      <c r="F15" s="78" t="s">
        <v>74</v>
      </c>
      <c r="G15" s="142">
        <v>1</v>
      </c>
      <c r="H15" s="142" t="s">
        <v>72</v>
      </c>
      <c r="I15" s="142" t="s">
        <v>72</v>
      </c>
      <c r="J15" s="142" t="s">
        <v>72</v>
      </c>
      <c r="K15" s="142" t="s">
        <v>72</v>
      </c>
      <c r="L15" s="143" t="s">
        <v>184</v>
      </c>
      <c r="IS15" s="145"/>
      <c r="IT15" s="145"/>
      <c r="IU15" s="145"/>
    </row>
    <row r="16" spans="1:255" s="144" customFormat="1" ht="27.75" customHeight="1">
      <c r="A16" s="141">
        <v>12</v>
      </c>
      <c r="B16" s="142" t="s">
        <v>196</v>
      </c>
      <c r="C16" s="142">
        <v>3</v>
      </c>
      <c r="D16" s="142" t="s">
        <v>187</v>
      </c>
      <c r="E16" s="78" t="s">
        <v>183</v>
      </c>
      <c r="F16" s="78" t="s">
        <v>74</v>
      </c>
      <c r="G16" s="142">
        <v>1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IS16" s="145"/>
      <c r="IT16" s="145"/>
      <c r="IU16" s="145"/>
    </row>
    <row r="17" spans="1:255" s="144" customFormat="1" ht="23.25" customHeight="1">
      <c r="A17" s="141">
        <v>13</v>
      </c>
      <c r="B17" s="142" t="s">
        <v>197</v>
      </c>
      <c r="C17" s="142">
        <v>8</v>
      </c>
      <c r="D17" s="142" t="s">
        <v>187</v>
      </c>
      <c r="E17" s="78" t="s">
        <v>183</v>
      </c>
      <c r="F17" s="78" t="s">
        <v>74</v>
      </c>
      <c r="G17" s="142">
        <v>1</v>
      </c>
      <c r="H17" s="142">
        <v>0</v>
      </c>
      <c r="I17" s="142">
        <v>0</v>
      </c>
      <c r="J17" s="142">
        <v>0</v>
      </c>
      <c r="K17" s="142">
        <v>0</v>
      </c>
      <c r="L17" s="142">
        <v>0</v>
      </c>
      <c r="IS17" s="145"/>
      <c r="IT17" s="145"/>
      <c r="IU17" s="145"/>
    </row>
    <row r="18" spans="1:255" s="144" customFormat="1" ht="21" customHeight="1">
      <c r="A18" s="141">
        <v>14</v>
      </c>
      <c r="B18" s="142" t="s">
        <v>198</v>
      </c>
      <c r="C18" s="142" t="s">
        <v>199</v>
      </c>
      <c r="D18" s="142" t="s">
        <v>187</v>
      </c>
      <c r="E18" s="78" t="s">
        <v>200</v>
      </c>
      <c r="F18" s="78" t="s">
        <v>201</v>
      </c>
      <c r="G18" s="142">
        <v>20</v>
      </c>
      <c r="H18" s="142">
        <v>0</v>
      </c>
      <c r="I18" s="142">
        <v>0</v>
      </c>
      <c r="J18" s="142">
        <v>0</v>
      </c>
      <c r="K18" s="142">
        <v>0</v>
      </c>
      <c r="L18" s="142">
        <v>0</v>
      </c>
      <c r="IS18" s="145"/>
      <c r="IT18" s="145"/>
      <c r="IU18" s="145"/>
    </row>
    <row r="19" spans="1:12" ht="15.75" customHeight="1">
      <c r="A19" s="146" t="s">
        <v>202</v>
      </c>
      <c r="B19" s="146"/>
      <c r="C19" s="146"/>
      <c r="D19" s="146"/>
      <c r="E19" s="146" t="s">
        <v>187</v>
      </c>
      <c r="F19" s="146" t="s">
        <v>74</v>
      </c>
      <c r="G19" s="147">
        <f>G7+G8+G9+G10+G11+G16+G17</f>
        <v>17</v>
      </c>
      <c r="H19" s="136"/>
      <c r="I19" s="136"/>
      <c r="J19" s="136"/>
      <c r="K19" s="136"/>
      <c r="L19" s="148"/>
    </row>
    <row r="20" spans="1:12" ht="15.75" customHeight="1">
      <c r="A20" s="146" t="s">
        <v>203</v>
      </c>
      <c r="B20" s="146"/>
      <c r="C20" s="146"/>
      <c r="D20" s="146"/>
      <c r="E20" s="146" t="s">
        <v>75</v>
      </c>
      <c r="F20" s="146" t="s">
        <v>74</v>
      </c>
      <c r="G20" s="147">
        <v>5</v>
      </c>
      <c r="H20" s="136"/>
      <c r="I20" s="136"/>
      <c r="J20" s="136"/>
      <c r="K20" s="136"/>
      <c r="L20" s="148"/>
    </row>
    <row r="21" spans="1:12" ht="24" customHeight="1">
      <c r="A21" s="146" t="s">
        <v>204</v>
      </c>
      <c r="B21" s="146"/>
      <c r="C21" s="146"/>
      <c r="D21" s="146"/>
      <c r="E21" s="146" t="s">
        <v>182</v>
      </c>
      <c r="F21" s="146" t="s">
        <v>74</v>
      </c>
      <c r="G21" s="147">
        <f>G5+G6+G14+G15</f>
        <v>5</v>
      </c>
      <c r="H21" s="136"/>
      <c r="I21" s="136"/>
      <c r="J21" s="136"/>
      <c r="K21" s="136"/>
      <c r="L21" s="148"/>
    </row>
    <row r="22" spans="1:12" ht="15.75" customHeight="1">
      <c r="A22" s="146" t="s">
        <v>205</v>
      </c>
      <c r="B22" s="146"/>
      <c r="C22" s="146"/>
      <c r="D22" s="146"/>
      <c r="E22" s="146" t="s">
        <v>187</v>
      </c>
      <c r="F22" s="146" t="s">
        <v>201</v>
      </c>
      <c r="G22" s="147">
        <f>G18</f>
        <v>20</v>
      </c>
      <c r="H22" s="136"/>
      <c r="I22" s="136"/>
      <c r="J22" s="136"/>
      <c r="K22" s="136"/>
      <c r="L22" s="149"/>
    </row>
    <row r="23" spans="1:12" ht="15.75" customHeight="1">
      <c r="A23" s="150" t="s">
        <v>206</v>
      </c>
      <c r="B23" s="150"/>
      <c r="C23" s="150"/>
      <c r="D23" s="150"/>
      <c r="E23" s="150"/>
      <c r="F23" s="150"/>
      <c r="G23" s="150"/>
      <c r="H23" s="151">
        <v>0</v>
      </c>
      <c r="I23" s="149"/>
      <c r="J23" s="149"/>
      <c r="K23" s="149"/>
      <c r="L23" s="136"/>
    </row>
    <row r="24" spans="1:11" ht="15.75" customHeight="1">
      <c r="A24" s="152" t="s">
        <v>207</v>
      </c>
      <c r="B24" s="152"/>
      <c r="C24" s="152"/>
      <c r="D24" s="152"/>
      <c r="E24" s="152"/>
      <c r="F24" s="152"/>
      <c r="G24" s="152"/>
      <c r="H24" s="152"/>
      <c r="I24" s="153">
        <v>0</v>
      </c>
      <c r="J24" s="148"/>
      <c r="K24" s="148"/>
    </row>
    <row r="25" spans="1:11" ht="15.75" customHeight="1">
      <c r="A25" s="154" t="s">
        <v>208</v>
      </c>
      <c r="B25" s="154"/>
      <c r="C25" s="154"/>
      <c r="D25" s="154"/>
      <c r="E25" s="154"/>
      <c r="F25" s="154"/>
      <c r="G25" s="154"/>
      <c r="H25" s="154"/>
      <c r="I25" s="154"/>
      <c r="J25" s="155">
        <v>0</v>
      </c>
      <c r="K25" s="148"/>
    </row>
    <row r="26" spans="1:11" ht="15.75" customHeight="1">
      <c r="A26" s="152" t="s">
        <v>209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6">
        <v>0</v>
      </c>
    </row>
    <row r="27" spans="1:12" ht="15.75" customHeight="1">
      <c r="A27" s="152" t="s">
        <v>210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7">
        <v>0</v>
      </c>
    </row>
    <row r="28" spans="1:12" s="85" customFormat="1" ht="15.75" customHeight="1">
      <c r="A28" s="158" t="s">
        <v>211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</row>
    <row r="29" ht="15.75" customHeight="1"/>
    <row r="30" spans="1:8" ht="29.25" customHeight="1">
      <c r="A30" s="13" t="s">
        <v>15</v>
      </c>
      <c r="B30" s="13"/>
      <c r="C30" s="159"/>
      <c r="D30" s="136"/>
      <c r="E30" s="136"/>
      <c r="F30" s="136"/>
      <c r="G30" s="136"/>
      <c r="H30" s="136"/>
    </row>
    <row r="31" spans="1:12" ht="22.5" customHeight="1">
      <c r="A31" s="13" t="s">
        <v>16</v>
      </c>
      <c r="B31" s="13"/>
      <c r="C31" s="13"/>
      <c r="D31" s="136"/>
      <c r="E31" s="136"/>
      <c r="F31" s="136"/>
      <c r="G31" s="160"/>
      <c r="H31" s="2" t="s">
        <v>212</v>
      </c>
      <c r="I31" s="2"/>
      <c r="J31" s="2"/>
      <c r="K31" s="2"/>
      <c r="L31" s="2"/>
    </row>
    <row r="32" spans="2:8" ht="15.75">
      <c r="B32" s="159"/>
      <c r="C32" s="159"/>
      <c r="D32" s="136"/>
      <c r="E32" s="136"/>
      <c r="F32" s="136"/>
      <c r="G32" s="136"/>
      <c r="H32" s="136"/>
    </row>
    <row r="33" spans="2:8" ht="21" customHeight="1">
      <c r="B33" s="161"/>
      <c r="C33" s="159"/>
      <c r="D33" s="136"/>
      <c r="E33" s="136"/>
      <c r="F33" s="136"/>
      <c r="G33" s="136"/>
      <c r="H33" s="136"/>
    </row>
    <row r="34" spans="1:12" s="85" customFormat="1" ht="14.25" customHeight="1">
      <c r="A34" s="162" t="s">
        <v>18</v>
      </c>
      <c r="B34" s="162"/>
      <c r="C34"/>
      <c r="D34"/>
      <c r="E34"/>
      <c r="F34" s="107"/>
      <c r="G34" s="160"/>
      <c r="H34" s="2"/>
      <c r="I34" s="2"/>
      <c r="J34" s="2"/>
      <c r="K34" s="2"/>
      <c r="L34" s="2"/>
    </row>
    <row r="35" spans="1:12" ht="15.75">
      <c r="A35" s="162" t="s">
        <v>48</v>
      </c>
      <c r="B35" s="162"/>
      <c r="C35"/>
      <c r="D35" s="123"/>
      <c r="E35" s="123"/>
      <c r="F35" s="123"/>
      <c r="H35" s="97" t="s">
        <v>213</v>
      </c>
      <c r="I35" s="97"/>
      <c r="J35" s="97"/>
      <c r="K35" s="97"/>
      <c r="L35" s="97"/>
    </row>
    <row r="37" ht="15.75" customHeight="1"/>
    <row r="39" spans="2:4" ht="15.75">
      <c r="B39" s="162"/>
      <c r="C39" s="162"/>
      <c r="D39" s="162"/>
    </row>
  </sheetData>
  <sheetProtection selectLockedCells="1" selectUnlockedCells="1"/>
  <autoFilter ref="A4:L28"/>
  <mergeCells count="19">
    <mergeCell ref="A1:L1"/>
    <mergeCell ref="B3:C3"/>
    <mergeCell ref="A19:D19"/>
    <mergeCell ref="A20:D20"/>
    <mergeCell ref="A21:D21"/>
    <mergeCell ref="A22:D22"/>
    <mergeCell ref="A23:G23"/>
    <mergeCell ref="A24:H24"/>
    <mergeCell ref="A25:I25"/>
    <mergeCell ref="A26:J26"/>
    <mergeCell ref="A27:K27"/>
    <mergeCell ref="A28:L28"/>
    <mergeCell ref="A30:B30"/>
    <mergeCell ref="A31:C31"/>
    <mergeCell ref="H31:L31"/>
    <mergeCell ref="A34:B34"/>
    <mergeCell ref="A35:B35"/>
    <mergeCell ref="H35:L35"/>
    <mergeCell ref="B39:D39"/>
  </mergeCells>
  <printOptions/>
  <pageMargins left="0.23680555555555557" right="0.21944444444444444" top="0.2916666666666667" bottom="0.33611111111111114" header="0.5118110236220472" footer="0.5118110236220472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="84" zoomScaleNormal="84" workbookViewId="0" topLeftCell="A1">
      <selection activeCell="A14" sqref="A14"/>
    </sheetView>
  </sheetViews>
  <sheetFormatPr defaultColWidth="8.796875" defaultRowHeight="14.25"/>
  <cols>
    <col min="1" max="1" width="1.2890625" style="0" customWidth="1"/>
    <col min="2" max="2" width="21.69921875" style="0" customWidth="1"/>
    <col min="3" max="16384" width="10.3984375" style="0" customWidth="1"/>
  </cols>
  <sheetData>
    <row r="2" spans="1:11" ht="15.75">
      <c r="A2" s="163" t="s">
        <v>214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1" ht="15.75">
      <c r="A3" s="163" t="s">
        <v>215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7" ht="18">
      <c r="A4" s="164">
        <f>'контрол лист'!B3</f>
        <v>0</v>
      </c>
      <c r="B4" s="164"/>
      <c r="C4" s="164"/>
      <c r="D4" s="165"/>
      <c r="E4" s="166"/>
      <c r="F4" s="166"/>
      <c r="G4" s="166"/>
    </row>
    <row r="5" spans="1:7" ht="18">
      <c r="A5" s="167"/>
      <c r="B5" s="167"/>
      <c r="C5" s="167"/>
      <c r="D5" s="165"/>
      <c r="E5" s="166"/>
      <c r="F5" s="166"/>
      <c r="G5" s="166"/>
    </row>
    <row r="6" spans="1:10" ht="18">
      <c r="A6" s="165"/>
      <c r="B6" s="165"/>
      <c r="C6" s="165"/>
      <c r="D6" s="165"/>
      <c r="E6" s="168">
        <f>'График ревизий'!E12</f>
        <v>45110</v>
      </c>
      <c r="F6" s="168"/>
      <c r="G6" s="168"/>
      <c r="H6" s="168">
        <f>'График ревизий'!F5</f>
        <v>45138</v>
      </c>
      <c r="I6" s="168"/>
      <c r="J6" s="168"/>
    </row>
    <row r="7" spans="1:10" ht="77.25">
      <c r="A7" s="169"/>
      <c r="B7" s="170" t="s">
        <v>170</v>
      </c>
      <c r="C7" s="170" t="s">
        <v>216</v>
      </c>
      <c r="D7" s="170" t="s">
        <v>217</v>
      </c>
      <c r="E7" s="171" t="s">
        <v>218</v>
      </c>
      <c r="F7" s="171" t="s">
        <v>219</v>
      </c>
      <c r="G7" s="172" t="s">
        <v>220</v>
      </c>
      <c r="H7" s="171" t="s">
        <v>218</v>
      </c>
      <c r="I7" s="171" t="s">
        <v>219</v>
      </c>
      <c r="J7" s="172" t="s">
        <v>220</v>
      </c>
    </row>
    <row r="8" spans="2:10" ht="15.75">
      <c r="B8" s="142" t="s">
        <v>143</v>
      </c>
      <c r="C8" s="173">
        <v>1.2</v>
      </c>
      <c r="D8" s="174">
        <v>2</v>
      </c>
      <c r="E8" s="175" t="s">
        <v>72</v>
      </c>
      <c r="F8" s="175">
        <v>0</v>
      </c>
      <c r="G8" s="176" t="s">
        <v>221</v>
      </c>
      <c r="H8" s="175" t="s">
        <v>72</v>
      </c>
      <c r="I8" s="175">
        <v>0</v>
      </c>
      <c r="J8" s="176" t="s">
        <v>221</v>
      </c>
    </row>
    <row r="9" spans="2:10" ht="15.75">
      <c r="B9" s="142" t="s">
        <v>144</v>
      </c>
      <c r="C9" s="173" t="s">
        <v>194</v>
      </c>
      <c r="D9" s="174">
        <v>3</v>
      </c>
      <c r="E9" s="175" t="s">
        <v>72</v>
      </c>
      <c r="F9" s="175">
        <v>0</v>
      </c>
      <c r="G9" s="176" t="s">
        <v>221</v>
      </c>
      <c r="H9" s="175" t="s">
        <v>72</v>
      </c>
      <c r="I9" s="175">
        <v>0</v>
      </c>
      <c r="J9" s="176" t="s">
        <v>221</v>
      </c>
    </row>
    <row r="10" spans="2:4" ht="15.75">
      <c r="B10" t="s">
        <v>222</v>
      </c>
      <c r="D10" s="177">
        <v>5</v>
      </c>
    </row>
    <row r="12" spans="1:11" ht="28.5" customHeight="1">
      <c r="A12" s="178" t="s">
        <v>223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</row>
    <row r="13" spans="1:9" ht="15.75">
      <c r="A13" s="9" t="s">
        <v>15</v>
      </c>
      <c r="B13" s="11"/>
      <c r="C13" s="166"/>
      <c r="D13" s="166"/>
      <c r="E13" s="166"/>
      <c r="F13" s="166"/>
      <c r="G13" s="166"/>
      <c r="H13" s="166"/>
      <c r="I13" s="166"/>
    </row>
    <row r="14" spans="1:9" ht="15.75" customHeight="1">
      <c r="A14" s="12" t="s">
        <v>224</v>
      </c>
      <c r="B14" s="12"/>
      <c r="C14" s="12"/>
      <c r="D14" s="12"/>
      <c r="E14" s="12"/>
      <c r="F14" s="12"/>
      <c r="G14" s="12"/>
      <c r="H14" s="12"/>
      <c r="I14" s="12"/>
    </row>
    <row r="15" spans="3:11" ht="15.75">
      <c r="C15" s="166"/>
      <c r="D15" s="166"/>
      <c r="E15" s="166"/>
      <c r="F15" s="166"/>
      <c r="G15" s="2" t="s">
        <v>212</v>
      </c>
      <c r="H15" s="2"/>
      <c r="I15" s="2"/>
      <c r="J15" s="2"/>
      <c r="K15" s="2"/>
    </row>
    <row r="17" spans="2:13" ht="15.75">
      <c r="B17" s="162" t="s">
        <v>18</v>
      </c>
      <c r="C17" s="162"/>
      <c r="G17" s="107"/>
      <c r="H17" s="160"/>
      <c r="I17" s="2"/>
      <c r="J17" s="2"/>
      <c r="K17" s="2"/>
      <c r="L17" s="2"/>
      <c r="M17" s="2"/>
    </row>
    <row r="18" spans="2:13" ht="15.75">
      <c r="B18" s="162" t="s">
        <v>48</v>
      </c>
      <c r="C18" s="162"/>
      <c r="E18" s="123"/>
      <c r="F18" s="123"/>
      <c r="G18" s="123"/>
      <c r="H18" s="97">
        <f>обложка!C33</f>
        <v>0</v>
      </c>
      <c r="I18" s="97"/>
      <c r="J18" s="97"/>
      <c r="K18" s="97"/>
      <c r="L18" s="97"/>
      <c r="M18" s="97"/>
    </row>
  </sheetData>
  <sheetProtection selectLockedCells="1" selectUnlockedCells="1"/>
  <mergeCells count="10">
    <mergeCell ref="A2:K2"/>
    <mergeCell ref="A3:K3"/>
    <mergeCell ref="A4:C4"/>
    <mergeCell ref="E6:G6"/>
    <mergeCell ref="H6:J6"/>
    <mergeCell ref="A12:K12"/>
    <mergeCell ref="A14:I14"/>
    <mergeCell ref="G15:K15"/>
    <mergeCell ref="B17:C17"/>
    <mergeCell ref="B18:C18"/>
  </mergeCells>
  <printOptions/>
  <pageMargins left="0.7875" right="0.7875" top="0.7875" bottom="0.78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2023-07-31T18:16:14Z</cp:lastPrinted>
  <dcterms:created xsi:type="dcterms:W3CDTF">2022-01-27T05:47:12Z</dcterms:created>
  <dcterms:modified xsi:type="dcterms:W3CDTF">2023-07-31T18:16:22Z</dcterms:modified>
  <cp:category/>
  <cp:version/>
  <cp:contentType/>
  <cp:contentStatus/>
  <cp:revision>60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