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_xlnm._FilterDatabase" localSheetId="7" hidden="1">'контрол лист'!$A$3:$L$27</definedName>
    <definedName name="Excel_BuiltIn_Print_Area" localSheetId="7">'контрол лист'!$A$1:$L$37</definedName>
    <definedName name="Excel_BuiltIn__FilterDatabase" localSheetId="7">'контрол лист'!$A$3:$L$25</definedName>
  </definedNames>
  <calcPr fullCalcOnLoad="1"/>
</workbook>
</file>

<file path=xl/sharedStrings.xml><?xml version="1.0" encoding="utf-8"?>
<sst xmlns="http://schemas.openxmlformats.org/spreadsheetml/2006/main" count="386" uniqueCount="234">
  <si>
    <t>Отчет по ПЕСТ контролю</t>
  </si>
  <si>
    <t>Договор № 385/1</t>
  </si>
  <si>
    <t>«05» апреля 2022 г.</t>
  </si>
  <si>
    <t>01.11.2023-30.11.2023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</si>
  <si>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</si>
  <si>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</si>
  <si>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</si>
  <si>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</si>
  <si>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</si>
  <si>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</si>
  <si>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</si>
  <si>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</si>
  <si>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</si>
  <si>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</si>
  <si>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</si>
  <si>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</si>
  <si>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</si>
  <si>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</si>
  <si>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</si>
  <si>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</si>
  <si>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</si>
  <si>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</si>
  <si>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</si>
  <si>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</si>
  <si>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</si>
  <si>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</si>
  <si>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</si>
  <si>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</si>
  <si>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</si>
  <si>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</si>
  <si>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</si>
  <si>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</si>
  <si>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</si>
  <si>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</si>
  <si>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</si>
  <si>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</si>
  <si>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</si>
  <si>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</si>
  <si>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</si>
  <si>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</si>
  <si>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</si>
  <si>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</si>
  <si>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</si>
  <si>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</si>
  <si>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</si>
  <si>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</si>
  <si>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</si>
  <si>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</si>
  <si>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</si>
  <si>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</si>
  <si>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</si>
  <si>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</si>
  <si>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</si>
  <si>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</si>
  <si>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</si>
  <si>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</si>
  <si>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</si>
  <si>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</si>
  <si>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</si>
  <si>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</si>
  <si>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</si>
  <si>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</si>
  <si>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</si>
  <si>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</si>
  <si>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</si>
  <si>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</si>
  <si>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</si>
  <si>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</si>
  <si>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</si>
  <si>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</si>
  <si>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</si>
  <si>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</si>
  <si>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</si>
  <si>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</si>
  <si>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</si>
  <si>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</si>
  <si>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</si>
  <si>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</si>
  <si>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</si>
  <si>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</si>
  <si>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</si>
  <si>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</si>
  <si>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</si>
  <si>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</si>
  <si>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</si>
  <si>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</si>
  <si>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</si>
  <si>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</si>
  <si>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</si>
  <si>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</si>
  <si>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</si>
  <si>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</si>
  <si>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</si>
  <si>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</si>
  <si>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</si>
  <si>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</si>
  <si>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</si>
  <si>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</si>
  <si>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</si>
  <si>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</si>
  <si>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</si>
  <si>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</si>
  <si>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</si>
  <si>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</si>
  <si>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</si>
  <si>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</si>
  <si>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</si>
  <si>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</si>
  <si>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</si>
  <si>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</si>
  <si>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</si>
  <si>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</si>
  <si>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</si>
  <si>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</si>
  <si>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</si>
  <si>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</si>
  <si>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</si>
  <si>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</si>
  <si>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</si>
  <si>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</si>
  <si>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</si>
  <si>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</si>
  <si>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</si>
  <si>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</si>
  <si>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</si>
  <si>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</si>
  <si>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</si>
  <si>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</si>
  <si>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</si>
  <si>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</si>
  <si>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</si>
  <si>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</si>
  <si>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</si>
  <si>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</si>
  <si>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</si>
  <si>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</si>
  <si>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</si>
  <si>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</si>
  <si>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</si>
  <si>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</si>
  <si>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</si>
  <si>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</si>
  <si>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</si>
  <si>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</si>
  <si>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</si>
  <si>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</si>
  <si>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</si>
  <si>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</si>
  <si>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</si>
  <si>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</si>
  <si>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</si>
  <si>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</si>
  <si>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</si>
  <si>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</si>
  <si>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</si>
  <si>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</si>
  <si>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</si>
  <si>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</si>
  <si>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</si>
  <si>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</si>
  <si>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</si>
  <si>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</si>
  <si>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</si>
  <si>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</si>
  <si>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</si>
  <si>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</si>
  <si>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</si>
  <si>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</si>
  <si>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</si>
  <si>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</si>
  <si>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</si>
  <si>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</si>
  <si>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</si>
  <si>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</si>
  <si>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</si>
  <si>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</si>
  <si>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</si>
  <si>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</si>
  <si>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</si>
  <si>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</si>
  <si>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</si>
  <si>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</si>
  <si>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</si>
  <si>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</si>
  <si>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</si>
  <si>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</si>
  <si>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</si>
  <si>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</si>
  <si>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</si>
  <si>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</si>
  <si>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</si>
  <si>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</si>
  <si>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</si>
  <si>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</si>
  <si>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</si>
  <si>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</si>
  <si>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</si>
  <si>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</si>
  <si>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</si>
  <si>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</si>
  <si>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</si>
  <si>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</si>
  <si>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</si>
  <si>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3,4,5,6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</si>
  <si>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</si>
  <si>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</si>
  <si>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</si>
  <si>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</si>
  <si>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</si>
  <si>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</si>
  <si>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</si>
  <si>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</si>
  <si>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</si>
  <si>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</si>
  <si>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</si>
  <si>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</si>
  <si>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</si>
  <si>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</si>
  <si>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</si>
  <si>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</si>
  <si>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</si>
  <si>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</si>
  <si>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</si>
  <si>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</si>
  <si>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</si>
  <si>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</si>
  <si>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</si>
  <si>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</si>
  <si>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</si>
  <si>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</si>
  <si>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3,4,5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</si>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</sst>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4" zoomScaleNormal="84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4" zoomScaleNormal="84" workbookViewId="0" topLeftCell="A1">
      <selection activeCell="E13" sqref="E13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</f>
        <v>17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лист'!A18</f>
        <v>0</v>
      </c>
      <c r="B11" s="32">
        <f>'контрол лист'!F18</f>
        <v>0</v>
      </c>
      <c r="C11" s="24">
        <f>'контрол лист'!E18</f>
        <v>0</v>
      </c>
      <c r="D11" s="23" t="s">
        <v>26</v>
      </c>
      <c r="E11" s="24">
        <f>'контрол лист'!G18</f>
        <v>17</v>
      </c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v>6</v>
      </c>
    </row>
    <row r="13" spans="1:5" ht="47.25">
      <c r="A13" s="32">
        <f>'контрол лист'!A20</f>
        <v>0</v>
      </c>
      <c r="B13" s="32">
        <f>'контрол лист'!F20</f>
        <v>0</v>
      </c>
      <c r="C13" s="24">
        <f>'контрол лист'!E20</f>
        <v>0</v>
      </c>
      <c r="D13" s="23" t="s">
        <v>26</v>
      </c>
      <c r="E13" s="24">
        <f>'контрол лист'!G20</f>
        <v>5</v>
      </c>
    </row>
    <row r="14" spans="1:5" ht="36">
      <c r="A14" s="32">
        <f>'контрол лист'!A21</f>
        <v>0</v>
      </c>
      <c r="B14" s="32">
        <f>'контрол лист'!F21</f>
        <v>0</v>
      </c>
      <c r="C14" s="24">
        <f>'контрол лист'!E21</f>
        <v>0</v>
      </c>
      <c r="D14" s="23" t="s">
        <v>26</v>
      </c>
      <c r="E14" s="24">
        <f>'контрол лист'!G21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4" zoomScaleNormal="84" workbookViewId="0" topLeftCell="A1">
      <selection activeCell="F13" sqref="F13"/>
    </sheetView>
  </sheetViews>
  <sheetFormatPr defaultColWidth="8.796875" defaultRowHeight="14.25"/>
  <cols>
    <col min="1" max="1" width="4.69921875" style="54" customWidth="1"/>
    <col min="2" max="2" width="19.69921875" style="55" customWidth="1"/>
    <col min="3" max="3" width="14.19921875" style="55" customWidth="1"/>
    <col min="4" max="4" width="5.69921875" style="55" customWidth="1"/>
    <col min="5" max="5" width="18.19921875" style="55" customWidth="1"/>
    <col min="6" max="6" width="18.19921875" style="56" customWidth="1"/>
    <col min="7" max="8" width="9.69921875" style="55" hidden="1" customWidth="1"/>
    <col min="9" max="16384" width="9.19921875" style="55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7"/>
    </row>
    <row r="2" spans="1:7" ht="13.5" customHeight="1">
      <c r="A2" s="5"/>
      <c r="B2" s="58">
        <f>обложка!C8</f>
        <v>0</v>
      </c>
      <c r="C2" s="58"/>
      <c r="D2" s="58"/>
      <c r="E2" s="58"/>
      <c r="F2" s="58"/>
      <c r="G2" s="57"/>
    </row>
    <row r="3" spans="1:8" ht="27" customHeight="1">
      <c r="A3" s="59" t="s">
        <v>55</v>
      </c>
      <c r="B3" s="60" t="s">
        <v>56</v>
      </c>
      <c r="C3" s="60"/>
      <c r="D3" s="60"/>
      <c r="E3" s="61" t="s">
        <v>57</v>
      </c>
      <c r="F3" s="62" t="s">
        <v>27</v>
      </c>
      <c r="G3" s="55" t="s">
        <v>57</v>
      </c>
      <c r="H3" s="55" t="s">
        <v>27</v>
      </c>
    </row>
    <row r="4" spans="1:6" ht="18" customHeight="1">
      <c r="A4" s="60" t="s">
        <v>58</v>
      </c>
      <c r="B4" s="60"/>
      <c r="C4" s="60"/>
      <c r="D4" s="60"/>
      <c r="E4" s="60"/>
      <c r="F4" s="60"/>
    </row>
    <row r="5" spans="1:8" ht="13.5" customHeight="1">
      <c r="A5" s="63" t="s">
        <v>59</v>
      </c>
      <c r="B5" s="64" t="s">
        <v>60</v>
      </c>
      <c r="C5" s="64"/>
      <c r="D5" s="64"/>
      <c r="E5" s="65">
        <f>E11+E14</f>
        <v>37</v>
      </c>
      <c r="F5" s="66">
        <f>F13</f>
        <v>5</v>
      </c>
      <c r="G5" s="55">
        <v>52</v>
      </c>
      <c r="H5" s="55">
        <v>4</v>
      </c>
    </row>
    <row r="6" spans="1:8" ht="13.5" customHeight="1">
      <c r="A6" s="63" t="s">
        <v>61</v>
      </c>
      <c r="B6" s="64" t="s">
        <v>62</v>
      </c>
      <c r="C6" s="64"/>
      <c r="D6" s="64"/>
      <c r="E6" s="65">
        <f>'контрол лист'!H22</f>
        <v>0</v>
      </c>
      <c r="F6" s="67">
        <v>0</v>
      </c>
      <c r="G6" s="55">
        <v>4</v>
      </c>
      <c r="H6" s="55">
        <v>0</v>
      </c>
    </row>
    <row r="7" spans="1:8" ht="13.5" customHeight="1">
      <c r="A7" s="63" t="s">
        <v>63</v>
      </c>
      <c r="B7" s="64" t="s">
        <v>64</v>
      </c>
      <c r="C7" s="64"/>
      <c r="D7" s="64"/>
      <c r="E7" s="68">
        <f>100-E6*100/E5</f>
        <v>100</v>
      </c>
      <c r="F7" s="67">
        <f>100-0*100/2</f>
        <v>100</v>
      </c>
      <c r="G7" s="55">
        <v>92.31</v>
      </c>
      <c r="H7" s="55">
        <v>100</v>
      </c>
    </row>
    <row r="8" spans="1:6" ht="13.5" customHeight="1">
      <c r="A8" s="60" t="s">
        <v>65</v>
      </c>
      <c r="B8" s="60"/>
      <c r="C8" s="60"/>
      <c r="D8" s="60"/>
      <c r="E8" s="60"/>
      <c r="F8" s="60"/>
    </row>
    <row r="9" spans="1:8" ht="76.5" customHeight="1">
      <c r="A9" s="69" t="s">
        <v>66</v>
      </c>
      <c r="B9" s="60" t="s">
        <v>67</v>
      </c>
      <c r="C9" s="60"/>
      <c r="D9" s="60"/>
      <c r="E9" s="70" t="s">
        <v>68</v>
      </c>
      <c r="F9" s="71" t="s">
        <v>69</v>
      </c>
      <c r="G9" s="55" t="s">
        <v>70</v>
      </c>
      <c r="H9" s="55" t="s">
        <v>69</v>
      </c>
    </row>
    <row r="10" spans="1:8" ht="64.5" customHeight="1">
      <c r="A10" s="69" t="s">
        <v>71</v>
      </c>
      <c r="B10" s="60" t="s">
        <v>72</v>
      </c>
      <c r="C10" s="60"/>
      <c r="D10" s="60"/>
      <c r="E10" s="72" t="s">
        <v>73</v>
      </c>
      <c r="F10" s="73" t="s">
        <v>74</v>
      </c>
      <c r="G10" s="55" t="s">
        <v>73</v>
      </c>
      <c r="H10" s="55" t="s">
        <v>75</v>
      </c>
    </row>
    <row r="11" spans="1:6" ht="40.5" customHeight="1">
      <c r="A11" s="74" t="s">
        <v>76</v>
      </c>
      <c r="B11" s="32">
        <f>'контрол лист'!A18</f>
        <v>0</v>
      </c>
      <c r="C11" s="32">
        <f>'контрол лист'!F18</f>
        <v>0</v>
      </c>
      <c r="D11" s="32">
        <f>'контрол лист'!E18</f>
        <v>0</v>
      </c>
      <c r="E11" s="65">
        <f>'контрол лист'!G18</f>
        <v>17</v>
      </c>
      <c r="F11" s="62" t="s">
        <v>77</v>
      </c>
    </row>
    <row r="12" spans="1:6" ht="40.5" customHeight="1">
      <c r="A12" s="74"/>
      <c r="B12" s="32" t="s">
        <v>78</v>
      </c>
      <c r="C12" s="32" t="s">
        <v>79</v>
      </c>
      <c r="D12" s="32" t="s">
        <v>80</v>
      </c>
      <c r="E12" s="65" t="s">
        <v>77</v>
      </c>
      <c r="F12" s="62">
        <v>6</v>
      </c>
    </row>
    <row r="13" spans="1:6" ht="40.5" customHeight="1">
      <c r="A13" s="74" t="s">
        <v>81</v>
      </c>
      <c r="B13" s="32">
        <f>'контрол лист'!A20</f>
        <v>0</v>
      </c>
      <c r="C13" s="32">
        <f>'контрол лист'!F20</f>
        <v>0</v>
      </c>
      <c r="D13" s="32">
        <f>'контрол лист'!E20</f>
        <v>0</v>
      </c>
      <c r="E13" s="65" t="s">
        <v>77</v>
      </c>
      <c r="F13" s="62">
        <v>5</v>
      </c>
    </row>
    <row r="14" spans="1:8" ht="36">
      <c r="A14" s="74" t="s">
        <v>82</v>
      </c>
      <c r="B14" s="32">
        <f>'контрол лист'!A21</f>
        <v>0</v>
      </c>
      <c r="C14" s="32">
        <f>'контрол лист'!F21</f>
        <v>0</v>
      </c>
      <c r="D14" s="32">
        <f>'контрол лист'!E21</f>
        <v>0</v>
      </c>
      <c r="E14" s="65">
        <f>'контрол лист'!G21</f>
        <v>20</v>
      </c>
      <c r="F14" s="62" t="s">
        <v>77</v>
      </c>
      <c r="G14" s="55">
        <v>22</v>
      </c>
      <c r="H14" s="55" t="s">
        <v>77</v>
      </c>
    </row>
    <row r="15" spans="1:6" ht="13.5" customHeight="1">
      <c r="A15" s="60" t="s">
        <v>83</v>
      </c>
      <c r="B15" s="60"/>
      <c r="C15" s="60"/>
      <c r="D15" s="60"/>
      <c r="E15" s="60"/>
      <c r="F15" s="60"/>
    </row>
    <row r="16" spans="1:8" ht="54" customHeight="1">
      <c r="A16" s="75" t="s">
        <v>84</v>
      </c>
      <c r="B16" s="64" t="s">
        <v>85</v>
      </c>
      <c r="C16" s="64"/>
      <c r="D16" s="64"/>
      <c r="E16" s="76" t="s">
        <v>86</v>
      </c>
      <c r="F16" s="77" t="s">
        <v>87</v>
      </c>
      <c r="G16" s="55" t="s">
        <v>88</v>
      </c>
      <c r="H16" s="55" t="s">
        <v>77</v>
      </c>
    </row>
    <row r="17" spans="1:8" ht="49.5" customHeight="1">
      <c r="A17" s="75"/>
      <c r="B17" s="64" t="s">
        <v>85</v>
      </c>
      <c r="C17" s="64"/>
      <c r="D17" s="64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5"/>
      <c r="B18" s="64" t="s">
        <v>91</v>
      </c>
      <c r="C18" s="64"/>
      <c r="D18" s="64"/>
      <c r="E18" s="76" t="s">
        <v>77</v>
      </c>
      <c r="F18" s="78" t="s">
        <v>92</v>
      </c>
    </row>
    <row r="19" spans="1:6" ht="50.25" customHeight="1">
      <c r="A19" s="75"/>
      <c r="B19" s="64" t="s">
        <v>91</v>
      </c>
      <c r="C19" s="64"/>
      <c r="D19" s="64"/>
      <c r="E19" s="76" t="s">
        <v>77</v>
      </c>
      <c r="F19" s="78" t="s">
        <v>93</v>
      </c>
    </row>
    <row r="20" spans="1:6" ht="51" customHeight="1">
      <c r="A20" s="75" t="s">
        <v>94</v>
      </c>
      <c r="B20" s="64" t="s">
        <v>95</v>
      </c>
      <c r="C20" s="64"/>
      <c r="D20" s="64"/>
      <c r="E20" s="76" t="s">
        <v>77</v>
      </c>
      <c r="F20" s="79" t="s">
        <v>87</v>
      </c>
    </row>
    <row r="21" spans="1:6" ht="13.5" customHeight="1">
      <c r="A21" s="60" t="s">
        <v>96</v>
      </c>
      <c r="B21" s="60"/>
      <c r="C21" s="60"/>
      <c r="D21" s="60"/>
      <c r="E21" s="60"/>
      <c r="F21" s="60"/>
    </row>
    <row r="22" spans="1:8" ht="17.25" customHeight="1">
      <c r="A22" s="63" t="s">
        <v>97</v>
      </c>
      <c r="B22" s="64" t="s">
        <v>98</v>
      </c>
      <c r="C22" s="64"/>
      <c r="D22" s="64"/>
      <c r="E22" s="80" t="s">
        <v>99</v>
      </c>
      <c r="F22" s="81" t="s">
        <v>99</v>
      </c>
      <c r="G22" s="55" t="s">
        <v>99</v>
      </c>
      <c r="H22" s="55" t="s">
        <v>99</v>
      </c>
    </row>
    <row r="23" spans="1:6" ht="13.5" customHeight="1">
      <c r="A23" s="63" t="s">
        <v>100</v>
      </c>
      <c r="B23" s="64" t="s">
        <v>101</v>
      </c>
      <c r="C23" s="64"/>
      <c r="D23" s="64"/>
      <c r="E23" s="80"/>
      <c r="F23" s="81"/>
    </row>
    <row r="24" spans="1:6" ht="13.5" customHeight="1">
      <c r="A24" s="63" t="s">
        <v>102</v>
      </c>
      <c r="B24" s="64" t="s">
        <v>103</v>
      </c>
      <c r="C24" s="64"/>
      <c r="D24" s="64"/>
      <c r="E24" s="80"/>
      <c r="F24" s="81"/>
    </row>
    <row r="25" spans="1:6" ht="13.5" customHeight="1">
      <c r="A25" s="60" t="s">
        <v>104</v>
      </c>
      <c r="B25" s="60"/>
      <c r="C25" s="60"/>
      <c r="D25" s="60"/>
      <c r="E25" s="60"/>
      <c r="F25" s="60"/>
    </row>
    <row r="26" spans="1:6" ht="42" customHeight="1">
      <c r="A26" s="63" t="s">
        <v>105</v>
      </c>
      <c r="B26" s="82" t="s">
        <v>106</v>
      </c>
      <c r="C26" s="82"/>
      <c r="D26" s="82"/>
      <c r="E26" s="82"/>
      <c r="F26" s="82"/>
    </row>
    <row r="27" s="55" customFormat="1" ht="15">
      <c r="F27" s="83"/>
    </row>
    <row r="28" spans="1:6" ht="15.75" customHeight="1">
      <c r="A28" s="84" t="s">
        <v>107</v>
      </c>
      <c r="B28" s="84"/>
      <c r="F28" s="83"/>
    </row>
    <row r="29" spans="1:6" ht="24.75" customHeight="1">
      <c r="A29" s="50" t="s">
        <v>15</v>
      </c>
      <c r="B29" s="50"/>
      <c r="C29" s="85" t="s">
        <v>108</v>
      </c>
      <c r="D29" s="85"/>
      <c r="E29" s="85"/>
      <c r="F29" s="86"/>
    </row>
    <row r="30" s="55" customFormat="1" ht="15">
      <c r="F30" s="86"/>
    </row>
    <row r="31" spans="1:6" ht="15.75" customHeight="1">
      <c r="A31" s="84" t="s">
        <v>17</v>
      </c>
      <c r="B31" s="84"/>
      <c r="F31" s="86"/>
    </row>
    <row r="32" spans="1:6" ht="36" customHeight="1">
      <c r="A32" s="53" t="s">
        <v>18</v>
      </c>
      <c r="B32" s="53"/>
      <c r="C32" s="87"/>
      <c r="D32" s="49"/>
      <c r="E32" s="49" t="s">
        <v>109</v>
      </c>
      <c r="F32" s="86"/>
    </row>
    <row r="33" ht="15.75">
      <c r="F33" s="86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4" zoomScaleNormal="8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111</v>
      </c>
      <c r="B4" s="91" t="s">
        <v>112</v>
      </c>
      <c r="C4" s="90" t="s">
        <v>113</v>
      </c>
      <c r="D4" s="90" t="s">
        <v>114</v>
      </c>
      <c r="E4" s="90" t="s">
        <v>115</v>
      </c>
      <c r="F4" s="90" t="s">
        <v>116</v>
      </c>
      <c r="G4" s="90" t="s">
        <v>117</v>
      </c>
      <c r="H4" s="90" t="s">
        <v>118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119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</row>
    <row r="8" spans="1:8" ht="18.75" customHeight="1">
      <c r="A8" s="92" t="s">
        <v>127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128</v>
      </c>
      <c r="C9" s="90" t="s">
        <v>129</v>
      </c>
      <c r="D9" s="93" t="s">
        <v>122</v>
      </c>
      <c r="E9" s="90" t="s">
        <v>130</v>
      </c>
      <c r="F9" s="90" t="s">
        <v>131</v>
      </c>
      <c r="G9" s="90" t="s">
        <v>132</v>
      </c>
      <c r="H9" s="90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134</v>
      </c>
      <c r="D3" s="98" t="s">
        <v>135</v>
      </c>
    </row>
    <row r="4" spans="1:4" ht="36" customHeight="1">
      <c r="A4"/>
      <c r="B4" s="96"/>
      <c r="C4" s="97" t="s">
        <v>136</v>
      </c>
      <c r="D4" s="99" t="s">
        <v>137</v>
      </c>
    </row>
    <row r="5" spans="1:4" ht="36" customHeight="1">
      <c r="A5" s="100"/>
      <c r="B5" s="101"/>
      <c r="C5" s="97" t="s">
        <v>138</v>
      </c>
      <c r="D5" s="102">
        <v>7724877504</v>
      </c>
    </row>
    <row r="6" spans="1:4" ht="67.5" customHeight="1">
      <c r="A6" s="100"/>
      <c r="B6" s="101"/>
      <c r="C6" s="97" t="s">
        <v>139</v>
      </c>
      <c r="D6" s="103" t="s">
        <v>140</v>
      </c>
    </row>
    <row r="7" spans="2:4" ht="42.75" customHeight="1">
      <c r="B7" s="96"/>
      <c r="C7" s="97" t="s">
        <v>141</v>
      </c>
      <c r="D7" s="104" t="s">
        <v>142</v>
      </c>
    </row>
    <row r="8" spans="2:4" ht="15">
      <c r="B8" s="96"/>
      <c r="C8" s="105" t="s">
        <v>143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144</v>
      </c>
      <c r="D10" s="107">
        <v>25</v>
      </c>
    </row>
    <row r="11" spans="2:4" ht="13.5" customHeight="1">
      <c r="B11" s="108" t="s">
        <v>145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146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147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zoomScale="84" zoomScaleNormal="84" workbookViewId="0" topLeftCell="A1">
      <selection activeCell="F5" sqref="F5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0" customWidth="1"/>
    <col min="5" max="5" width="12.19921875" style="110" customWidth="1"/>
    <col min="6" max="6" width="11.19921875" style="110" customWidth="1"/>
    <col min="7" max="7" width="8.69921875" style="110" customWidth="1"/>
    <col min="8" max="8" width="12.19921875" style="110" customWidth="1"/>
    <col min="9" max="16384" width="11.19921875" style="110" customWidth="1"/>
  </cols>
  <sheetData>
    <row r="1" spans="1:6" ht="15.75" customHeight="1">
      <c r="A1" s="112" t="s">
        <v>12</v>
      </c>
      <c r="B1" s="112"/>
      <c r="C1" s="112"/>
      <c r="D1" s="112"/>
      <c r="E1" s="112"/>
      <c r="F1" s="112"/>
    </row>
    <row r="2" spans="1:5" ht="15.75">
      <c r="A2"/>
      <c r="B2">
        <f>обложка!C8</f>
        <v>0</v>
      </c>
      <c r="C2"/>
      <c r="D2"/>
      <c r="E2"/>
    </row>
    <row r="3" spans="1:6" ht="27.75">
      <c r="A3" s="113" t="s">
        <v>148</v>
      </c>
      <c r="B3" s="114">
        <f>'контрол лист'!B3</f>
        <v>0</v>
      </c>
      <c r="C3" s="114">
        <f>'контрол лист'!D3</f>
        <v>0</v>
      </c>
      <c r="D3" s="114" t="s">
        <v>149</v>
      </c>
      <c r="E3" s="115" t="s">
        <v>150</v>
      </c>
      <c r="F3" s="115" t="s">
        <v>150</v>
      </c>
    </row>
    <row r="4" spans="1:6" ht="16.5">
      <c r="A4" s="116">
        <v>1</v>
      </c>
      <c r="B4" s="117">
        <f>'контрол лист'!B4</f>
        <v>0</v>
      </c>
      <c r="C4" s="118">
        <f>'контрол лист'!D4</f>
        <v>0</v>
      </c>
      <c r="D4" s="119" t="s">
        <v>151</v>
      </c>
      <c r="E4" s="120">
        <v>45240</v>
      </c>
      <c r="F4" s="121">
        <v>45259</v>
      </c>
    </row>
    <row r="5" spans="1:19" ht="16.5">
      <c r="A5" s="116">
        <v>2</v>
      </c>
      <c r="B5" s="117">
        <f>'контрол лист'!B5</f>
        <v>0</v>
      </c>
      <c r="C5" s="118">
        <f>'контрол лист'!D5</f>
        <v>0</v>
      </c>
      <c r="D5" s="119" t="s">
        <v>151</v>
      </c>
      <c r="E5" s="120">
        <f aca="true" t="shared" si="0" ref="E5:E17">E4</f>
        <v>45240</v>
      </c>
      <c r="F5" s="121">
        <f aca="true" t="shared" si="1" ref="F5:F17">F4</f>
        <v>45259</v>
      </c>
      <c r="J5"/>
      <c r="K5"/>
      <c r="L5"/>
      <c r="M5"/>
      <c r="N5"/>
      <c r="O5"/>
      <c r="P5"/>
      <c r="Q5"/>
      <c r="R5"/>
      <c r="S5"/>
    </row>
    <row r="6" spans="1:19" ht="27.75">
      <c r="A6" s="116">
        <v>3</v>
      </c>
      <c r="B6" s="117">
        <f>'контрол лист'!B6</f>
        <v>0</v>
      </c>
      <c r="C6" s="118">
        <f>'контрол лист'!D6</f>
        <v>0</v>
      </c>
      <c r="D6" s="119" t="s">
        <v>151</v>
      </c>
      <c r="E6" s="120">
        <f t="shared" si="0"/>
        <v>45240</v>
      </c>
      <c r="F6" s="121">
        <f t="shared" si="1"/>
        <v>45259</v>
      </c>
      <c r="H6"/>
      <c r="S6"/>
    </row>
    <row r="7" spans="1:19" ht="16.5">
      <c r="A7" s="116">
        <v>4</v>
      </c>
      <c r="B7" s="117">
        <f>'контрол лист'!B7</f>
        <v>0</v>
      </c>
      <c r="C7" s="118">
        <f>'контрол лист'!D7</f>
        <v>0</v>
      </c>
      <c r="D7" s="119" t="s">
        <v>151</v>
      </c>
      <c r="E7" s="120">
        <f t="shared" si="0"/>
        <v>45240</v>
      </c>
      <c r="F7" s="121">
        <f t="shared" si="1"/>
        <v>45259</v>
      </c>
      <c r="H7"/>
      <c r="S7"/>
    </row>
    <row r="8" spans="1:19" ht="16.5">
      <c r="A8" s="116">
        <v>5</v>
      </c>
      <c r="B8" s="117">
        <f>'контрол лист'!B8</f>
        <v>0</v>
      </c>
      <c r="C8" s="118">
        <f>'контрол лист'!D8</f>
        <v>0</v>
      </c>
      <c r="D8" s="119" t="s">
        <v>151</v>
      </c>
      <c r="E8" s="120">
        <f t="shared" si="0"/>
        <v>45240</v>
      </c>
      <c r="F8" s="121">
        <f t="shared" si="1"/>
        <v>45259</v>
      </c>
      <c r="H8"/>
      <c r="S8"/>
    </row>
    <row r="9" spans="1:19" ht="16.5">
      <c r="A9" s="116">
        <v>6</v>
      </c>
      <c r="B9" s="117">
        <f>'контрол лист'!B9</f>
        <v>0</v>
      </c>
      <c r="C9" s="118">
        <f>'контрол лист'!D9</f>
        <v>0</v>
      </c>
      <c r="D9" s="119" t="s">
        <v>151</v>
      </c>
      <c r="E9" s="120">
        <f t="shared" si="0"/>
        <v>45240</v>
      </c>
      <c r="F9" s="121">
        <f t="shared" si="1"/>
        <v>45259</v>
      </c>
      <c r="H9"/>
      <c r="S9"/>
    </row>
    <row r="10" spans="1:19" ht="27.75">
      <c r="A10" s="116">
        <v>7</v>
      </c>
      <c r="B10" s="117">
        <f>'контрол лист'!B10</f>
        <v>0</v>
      </c>
      <c r="C10" s="118">
        <f>'контрол лист'!D10</f>
        <v>0</v>
      </c>
      <c r="D10" s="119" t="s">
        <v>151</v>
      </c>
      <c r="E10" s="120">
        <f t="shared" si="0"/>
        <v>45240</v>
      </c>
      <c r="F10" s="121">
        <f t="shared" si="1"/>
        <v>45259</v>
      </c>
      <c r="H10"/>
      <c r="S10"/>
    </row>
    <row r="11" spans="1:19" ht="16.5">
      <c r="A11" s="116">
        <v>8</v>
      </c>
      <c r="B11" s="117" t="s">
        <v>152</v>
      </c>
      <c r="C11" s="118" t="s">
        <v>80</v>
      </c>
      <c r="D11" s="119" t="s">
        <v>151</v>
      </c>
      <c r="E11" s="120">
        <f t="shared" si="0"/>
        <v>45240</v>
      </c>
      <c r="F11" s="121">
        <f t="shared" si="1"/>
        <v>45259</v>
      </c>
      <c r="H11"/>
      <c r="S11"/>
    </row>
    <row r="12" spans="1:19" ht="16.5">
      <c r="A12" s="116">
        <v>9</v>
      </c>
      <c r="B12" s="117" t="s">
        <v>153</v>
      </c>
      <c r="C12" s="118" t="s">
        <v>80</v>
      </c>
      <c r="D12" s="119" t="s">
        <v>151</v>
      </c>
      <c r="E12" s="120">
        <f t="shared" si="0"/>
        <v>45240</v>
      </c>
      <c r="F12" s="121">
        <f t="shared" si="1"/>
        <v>45259</v>
      </c>
      <c r="H12"/>
      <c r="S12"/>
    </row>
    <row r="13" spans="1:20" ht="27.75">
      <c r="A13" s="116">
        <v>10</v>
      </c>
      <c r="B13" s="117">
        <f>'контрол лист'!B13</f>
        <v>0</v>
      </c>
      <c r="C13" s="118">
        <f>'контрол лист'!D13</f>
        <v>0</v>
      </c>
      <c r="D13" s="119" t="s">
        <v>151</v>
      </c>
      <c r="E13" s="120">
        <f t="shared" si="0"/>
        <v>45240</v>
      </c>
      <c r="F13" s="121">
        <f t="shared" si="1"/>
        <v>45259</v>
      </c>
      <c r="H13"/>
      <c r="S13"/>
      <c r="T13"/>
    </row>
    <row r="14" spans="1:22" ht="16.5">
      <c r="A14" s="116">
        <v>11</v>
      </c>
      <c r="B14" s="117">
        <f>'контрол лист'!B14</f>
        <v>0</v>
      </c>
      <c r="C14" s="118">
        <f>'контрол лист'!D14</f>
        <v>0</v>
      </c>
      <c r="D14" s="119" t="s">
        <v>151</v>
      </c>
      <c r="E14" s="120">
        <f t="shared" si="0"/>
        <v>45240</v>
      </c>
      <c r="F14" s="121">
        <f t="shared" si="1"/>
        <v>45259</v>
      </c>
      <c r="H14"/>
      <c r="S14"/>
      <c r="T14"/>
      <c r="U14"/>
      <c r="V14"/>
    </row>
    <row r="15" spans="1:22" ht="27.75">
      <c r="A15" s="116">
        <v>12</v>
      </c>
      <c r="B15" s="117">
        <f>'контрол лист'!B15</f>
        <v>0</v>
      </c>
      <c r="C15" s="118">
        <f>'контрол лист'!D15</f>
        <v>0</v>
      </c>
      <c r="D15" s="119" t="s">
        <v>151</v>
      </c>
      <c r="E15" s="120">
        <f t="shared" si="0"/>
        <v>45240</v>
      </c>
      <c r="F15" s="121">
        <f t="shared" si="1"/>
        <v>45259</v>
      </c>
      <c r="H15"/>
      <c r="S15"/>
      <c r="T15"/>
      <c r="U15"/>
      <c r="V15"/>
    </row>
    <row r="16" spans="1:22" ht="27.75">
      <c r="A16" s="116">
        <v>13</v>
      </c>
      <c r="B16" s="117">
        <f>'контрол лист'!B16</f>
        <v>0</v>
      </c>
      <c r="C16" s="118">
        <f>'контрол лист'!D16</f>
        <v>0</v>
      </c>
      <c r="D16" s="119" t="s">
        <v>151</v>
      </c>
      <c r="E16" s="120">
        <f t="shared" si="0"/>
        <v>45240</v>
      </c>
      <c r="F16" s="121">
        <f t="shared" si="1"/>
        <v>45259</v>
      </c>
      <c r="H16"/>
      <c r="S16"/>
      <c r="T16"/>
      <c r="U16"/>
      <c r="V16"/>
    </row>
    <row r="17" spans="1:22" ht="16.5">
      <c r="A17" s="116">
        <v>14</v>
      </c>
      <c r="B17" s="117">
        <f>'контрол лист'!B17</f>
        <v>0</v>
      </c>
      <c r="C17" s="118">
        <f>'контрол лист'!D17</f>
        <v>0</v>
      </c>
      <c r="D17" s="119" t="s">
        <v>151</v>
      </c>
      <c r="E17" s="120">
        <f t="shared" si="0"/>
        <v>45240</v>
      </c>
      <c r="F17" s="121">
        <f t="shared" si="1"/>
        <v>45259</v>
      </c>
      <c r="H17"/>
      <c r="S17"/>
      <c r="T17"/>
      <c r="U17"/>
      <c r="V17"/>
    </row>
    <row r="18" spans="1:22" ht="16.5">
      <c r="A18" s="122"/>
      <c r="B18" s="123"/>
      <c r="C18" s="123"/>
      <c r="D18" s="112"/>
      <c r="E18" s="124"/>
      <c r="F18" s="124"/>
      <c r="H18"/>
      <c r="S18"/>
      <c r="T18"/>
      <c r="U18"/>
      <c r="V18"/>
    </row>
    <row r="19" spans="2:22" ht="15.75">
      <c r="B19" s="49" t="s">
        <v>14</v>
      </c>
      <c r="C19"/>
      <c r="D19"/>
      <c r="E19"/>
      <c r="H19"/>
      <c r="S19"/>
      <c r="T19"/>
      <c r="U19"/>
      <c r="V19"/>
    </row>
    <row r="20" spans="2:22" ht="27.75" customHeight="1">
      <c r="B20" s="125" t="s">
        <v>15</v>
      </c>
      <c r="C20"/>
      <c r="D20" s="126" t="s">
        <v>154</v>
      </c>
      <c r="E20" s="126"/>
      <c r="F20" s="126"/>
      <c r="H20"/>
      <c r="S20"/>
      <c r="T20"/>
      <c r="U20"/>
      <c r="V20"/>
    </row>
    <row r="21" spans="2:22" ht="15.75">
      <c r="B21" s="10"/>
      <c r="C21"/>
      <c r="D21"/>
      <c r="E21"/>
      <c r="H21"/>
      <c r="S21"/>
      <c r="T21"/>
      <c r="U21"/>
      <c r="V21"/>
    </row>
    <row r="22" spans="2:22" ht="15.75">
      <c r="B22" s="127" t="s">
        <v>17</v>
      </c>
      <c r="C22"/>
      <c r="D22"/>
      <c r="E22"/>
      <c r="H22"/>
      <c r="S22"/>
      <c r="T22"/>
      <c r="U22"/>
      <c r="V22"/>
    </row>
    <row r="23" spans="2:26" ht="27" customHeight="1">
      <c r="B23" s="11" t="s">
        <v>53</v>
      </c>
      <c r="C23"/>
      <c r="D23" s="126" t="s">
        <v>155</v>
      </c>
      <c r="E23" s="126"/>
      <c r="F23" s="1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9:26" ht="15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9:26" ht="15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9:26" ht="15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9:26" ht="15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0:26" ht="39.75" customHeight="1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0:26" ht="15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7:26" ht="15.75">
      <c r="Q31"/>
      <c r="R31"/>
      <c r="S31"/>
      <c r="T31"/>
      <c r="U31"/>
      <c r="V31"/>
      <c r="W31"/>
      <c r="X31"/>
      <c r="Y31"/>
      <c r="Z31"/>
    </row>
    <row r="32" spans="17:26" ht="15.75" customHeight="1">
      <c r="Q32"/>
      <c r="R32"/>
      <c r="S32"/>
      <c r="T32"/>
      <c r="U32"/>
      <c r="V32"/>
      <c r="W32"/>
      <c r="X32"/>
      <c r="Y32"/>
      <c r="Z32"/>
    </row>
    <row r="33" spans="17:26" ht="15.75">
      <c r="Q33"/>
      <c r="R33"/>
      <c r="S33"/>
      <c r="T33"/>
      <c r="U33"/>
      <c r="V33"/>
      <c r="W33"/>
      <c r="X33"/>
      <c r="Y33"/>
      <c r="Z33"/>
    </row>
    <row r="34" spans="17:26" ht="15.75"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</sheetData>
  <sheetProtection selectLockedCells="1" selectUnlockedCells="1"/>
  <mergeCells count="3">
    <mergeCell ref="A1:F1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4" zoomScaleNormal="8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19921875" style="110" customWidth="1"/>
    <col min="3" max="3" width="11.19921875" style="128" customWidth="1"/>
    <col min="4" max="4" width="11.69921875" style="110" customWidth="1"/>
    <col min="5" max="5" width="14.69921875" style="110" customWidth="1"/>
    <col min="6" max="6" width="8.69921875" style="128" customWidth="1"/>
    <col min="7" max="16384" width="11.19921875" style="110" customWidth="1"/>
  </cols>
  <sheetData>
    <row r="1" spans="1:256" ht="14.25" customHeight="1">
      <c r="A1" s="129" t="s">
        <v>156</v>
      </c>
      <c r="B1" s="129"/>
      <c r="C1" s="129"/>
      <c r="D1" s="129"/>
      <c r="E1" s="129"/>
      <c r="F1" s="1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0" t="s">
        <v>157</v>
      </c>
      <c r="B2" s="13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3" customFormat="1" ht="57">
      <c r="A3" s="131">
        <f>'контрол лист'!B3</f>
        <v>0</v>
      </c>
      <c r="B3" s="131">
        <f>'контрол лист'!C3</f>
        <v>0</v>
      </c>
      <c r="C3" s="131" t="s">
        <v>158</v>
      </c>
      <c r="D3" s="132" t="s">
        <v>159</v>
      </c>
      <c r="E3" s="131" t="s">
        <v>160</v>
      </c>
      <c r="F3" s="131" t="s">
        <v>161</v>
      </c>
    </row>
    <row r="4" spans="1:6" ht="18.75">
      <c r="A4" s="131" t="s">
        <v>162</v>
      </c>
      <c r="B4" s="134" t="s">
        <v>163</v>
      </c>
      <c r="C4" s="134"/>
      <c r="D4" s="105"/>
      <c r="E4" s="105"/>
      <c r="F4" s="105"/>
    </row>
    <row r="5" spans="1:6" ht="37.5">
      <c r="A5" s="131" t="s">
        <v>164</v>
      </c>
      <c r="B5" s="134">
        <v>4.5</v>
      </c>
      <c r="C5" s="134"/>
      <c r="D5" s="105"/>
      <c r="E5" s="105"/>
      <c r="F5" s="105"/>
    </row>
    <row r="6" spans="1:6" ht="37.5">
      <c r="A6" s="131" t="s">
        <v>165</v>
      </c>
      <c r="B6" s="134" t="s">
        <v>166</v>
      </c>
      <c r="C6" s="134"/>
      <c r="D6" s="105"/>
      <c r="E6" s="105"/>
      <c r="F6" s="105"/>
    </row>
    <row r="7" spans="1:6" ht="37.5">
      <c r="A7" s="131" t="s">
        <v>167</v>
      </c>
      <c r="B7" s="134">
        <v>12</v>
      </c>
      <c r="C7" s="134"/>
      <c r="D7" s="105"/>
      <c r="E7" s="105"/>
      <c r="F7" s="105"/>
    </row>
    <row r="8" spans="1:6" ht="37.5">
      <c r="A8" s="131" t="s">
        <v>168</v>
      </c>
      <c r="B8" s="134">
        <v>13.14</v>
      </c>
      <c r="C8" s="134"/>
      <c r="D8" s="105"/>
      <c r="E8" s="105"/>
      <c r="F8" s="105"/>
    </row>
    <row r="9" spans="1:6" ht="37.5">
      <c r="A9" s="131" t="s">
        <v>169</v>
      </c>
      <c r="B9" s="134">
        <v>15.16</v>
      </c>
      <c r="C9" s="134"/>
      <c r="D9" s="105"/>
      <c r="E9" s="105"/>
      <c r="F9" s="105"/>
    </row>
    <row r="10" spans="1:6" ht="27" customHeight="1">
      <c r="A10" s="131" t="s">
        <v>170</v>
      </c>
      <c r="B10" s="134" t="s">
        <v>171</v>
      </c>
      <c r="C10" s="134"/>
      <c r="D10" s="105"/>
      <c r="E10" s="105"/>
      <c r="F10" s="105"/>
    </row>
    <row r="11" spans="1:6" ht="18.75">
      <c r="A11" s="131" t="s">
        <v>172</v>
      </c>
      <c r="B11" s="134">
        <v>20.21</v>
      </c>
      <c r="C11" s="105"/>
      <c r="D11" s="135"/>
      <c r="E11" s="135"/>
      <c r="F11" s="105"/>
    </row>
    <row r="12" spans="1:6" ht="56.25">
      <c r="A12" s="131" t="s">
        <v>173</v>
      </c>
      <c r="B12" s="134">
        <v>22</v>
      </c>
      <c r="C12" s="105"/>
      <c r="D12" s="135"/>
      <c r="E12" s="135"/>
      <c r="F12" s="105"/>
    </row>
    <row r="13" spans="1:6" ht="37.5">
      <c r="A13" s="131" t="s">
        <v>174</v>
      </c>
      <c r="B13" s="134">
        <v>23</v>
      </c>
      <c r="C13" s="105"/>
      <c r="D13" s="135"/>
      <c r="E13" s="135"/>
      <c r="F13" s="105"/>
    </row>
    <row r="14" spans="1:6" ht="37.5">
      <c r="A14" s="131" t="s">
        <v>175</v>
      </c>
      <c r="B14" s="134">
        <v>24</v>
      </c>
      <c r="C14" s="105"/>
      <c r="D14" s="135"/>
      <c r="E14" s="135"/>
      <c r="F14" s="105"/>
    </row>
    <row r="15" spans="1:6" ht="37.5">
      <c r="A15" s="131" t="s">
        <v>176</v>
      </c>
      <c r="B15" s="134">
        <v>25</v>
      </c>
      <c r="C15" s="105"/>
      <c r="D15" s="135"/>
      <c r="E15" s="135"/>
      <c r="F15" s="105"/>
    </row>
    <row r="16" spans="1:6" ht="18.75" customHeight="1">
      <c r="A16" s="136" t="s">
        <v>177</v>
      </c>
      <c r="B16" s="136"/>
      <c r="C16" s="136"/>
      <c r="D16" s="135"/>
      <c r="E16" s="135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8"/>
  <sheetViews>
    <sheetView zoomScale="84" zoomScaleNormal="84" workbookViewId="0" topLeftCell="A16">
      <selection activeCell="G13" sqref="G13"/>
    </sheetView>
  </sheetViews>
  <sheetFormatPr defaultColWidth="8.796875" defaultRowHeight="14.25"/>
  <cols>
    <col min="1" max="1" width="3.69921875" style="3" customWidth="1"/>
    <col min="2" max="2" width="29.8984375" style="137" customWidth="1"/>
    <col min="3" max="3" width="12.8984375" style="137" customWidth="1"/>
    <col min="4" max="4" width="8.5" style="128" customWidth="1"/>
    <col min="5" max="5" width="11.296875" style="137" customWidth="1"/>
    <col min="6" max="6" width="17.19921875" style="137" customWidth="1"/>
    <col min="7" max="7" width="5.19921875" style="128" customWidth="1"/>
    <col min="8" max="8" width="5.8984375" style="128" customWidth="1"/>
    <col min="9" max="10" width="5.19921875" style="128" customWidth="1"/>
    <col min="11" max="11" width="5.69921875" style="128" customWidth="1"/>
    <col min="12" max="12" width="11.69921875" style="128" customWidth="1"/>
    <col min="13" max="252" width="11.19921875" style="88" customWidth="1"/>
    <col min="253" max="16384" width="11.19921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8">
        <f>обложка!C8</f>
        <v>0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00.5" customHeight="1">
      <c r="A3" s="108" t="s">
        <v>178</v>
      </c>
      <c r="B3" s="132" t="s">
        <v>179</v>
      </c>
      <c r="C3" s="132" t="s">
        <v>180</v>
      </c>
      <c r="D3" s="140" t="s">
        <v>181</v>
      </c>
      <c r="E3" s="132" t="s">
        <v>182</v>
      </c>
      <c r="F3" s="132" t="s">
        <v>183</v>
      </c>
      <c r="G3" s="141" t="s">
        <v>184</v>
      </c>
      <c r="H3" s="141" t="s">
        <v>185</v>
      </c>
      <c r="I3" s="142" t="s">
        <v>186</v>
      </c>
      <c r="J3" s="140" t="s">
        <v>187</v>
      </c>
      <c r="K3" s="143" t="s">
        <v>188</v>
      </c>
      <c r="L3" s="140" t="s">
        <v>189</v>
      </c>
    </row>
    <row r="4" spans="1:255" s="147" customFormat="1" ht="38.25" customHeight="1">
      <c r="A4" s="144">
        <v>1</v>
      </c>
      <c r="B4" s="145" t="s">
        <v>190</v>
      </c>
      <c r="C4" s="145">
        <v>5</v>
      </c>
      <c r="D4" s="145" t="s">
        <v>191</v>
      </c>
      <c r="E4" s="81" t="s">
        <v>192</v>
      </c>
      <c r="F4" s="81" t="s">
        <v>79</v>
      </c>
      <c r="G4" s="145">
        <v>1</v>
      </c>
      <c r="H4" s="145" t="s">
        <v>77</v>
      </c>
      <c r="I4" s="145" t="s">
        <v>77</v>
      </c>
      <c r="J4" s="145" t="s">
        <v>77</v>
      </c>
      <c r="K4" s="145" t="s">
        <v>77</v>
      </c>
      <c r="L4" s="146" t="s">
        <v>193</v>
      </c>
      <c r="IS4" s="148"/>
      <c r="IT4" s="148"/>
      <c r="IU4" s="148"/>
    </row>
    <row r="5" spans="1:255" s="147" customFormat="1" ht="36" customHeight="1">
      <c r="A5" s="144">
        <v>2</v>
      </c>
      <c r="B5" s="145" t="s">
        <v>194</v>
      </c>
      <c r="C5" s="145">
        <v>1.2</v>
      </c>
      <c r="D5" s="145" t="s">
        <v>191</v>
      </c>
      <c r="E5" s="81" t="s">
        <v>192</v>
      </c>
      <c r="F5" s="81" t="s">
        <v>79</v>
      </c>
      <c r="G5" s="145">
        <v>2</v>
      </c>
      <c r="H5" s="145" t="s">
        <v>77</v>
      </c>
      <c r="I5" s="145" t="s">
        <v>77</v>
      </c>
      <c r="J5" s="145" t="s">
        <v>77</v>
      </c>
      <c r="K5" s="145" t="s">
        <v>77</v>
      </c>
      <c r="L5" s="146" t="s">
        <v>193</v>
      </c>
      <c r="IS5" s="148"/>
      <c r="IT5" s="148"/>
      <c r="IU5" s="148"/>
    </row>
    <row r="6" spans="1:255" s="147" customFormat="1" ht="28.5" customHeight="1">
      <c r="A6" s="144">
        <v>3</v>
      </c>
      <c r="B6" s="145" t="s">
        <v>195</v>
      </c>
      <c r="C6" s="145">
        <v>17</v>
      </c>
      <c r="D6" s="145" t="s">
        <v>196</v>
      </c>
      <c r="E6" s="81" t="s">
        <v>192</v>
      </c>
      <c r="F6" s="81" t="s">
        <v>79</v>
      </c>
      <c r="G6" s="145">
        <v>1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IS6" s="148"/>
      <c r="IT6" s="148"/>
      <c r="IU6" s="148"/>
    </row>
    <row r="7" spans="1:255" s="147" customFormat="1" ht="21" customHeight="1">
      <c r="A7" s="144">
        <v>4</v>
      </c>
      <c r="B7" s="145" t="s">
        <v>197</v>
      </c>
      <c r="C7" s="145">
        <v>15</v>
      </c>
      <c r="D7" s="145" t="s">
        <v>196</v>
      </c>
      <c r="E7" s="81" t="s">
        <v>192</v>
      </c>
      <c r="F7" s="81" t="s">
        <v>79</v>
      </c>
      <c r="G7" s="145">
        <v>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IS7" s="148"/>
      <c r="IT7" s="148"/>
      <c r="IU7" s="148"/>
    </row>
    <row r="8" spans="1:255" s="147" customFormat="1" ht="16.5" customHeight="1">
      <c r="A8" s="144">
        <v>5</v>
      </c>
      <c r="B8" s="145" t="s">
        <v>198</v>
      </c>
      <c r="C8" s="145" t="s">
        <v>199</v>
      </c>
      <c r="D8" s="145" t="s">
        <v>196</v>
      </c>
      <c r="E8" s="81" t="s">
        <v>192</v>
      </c>
      <c r="F8" s="81" t="s">
        <v>79</v>
      </c>
      <c r="G8" s="145">
        <v>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IS8" s="148"/>
      <c r="IT8" s="148"/>
      <c r="IU8" s="148"/>
    </row>
    <row r="9" spans="1:255" s="147" customFormat="1" ht="26.25">
      <c r="A9" s="144">
        <v>6</v>
      </c>
      <c r="B9" s="145" t="s">
        <v>200</v>
      </c>
      <c r="C9" s="145" t="s">
        <v>201</v>
      </c>
      <c r="D9" s="145" t="s">
        <v>196</v>
      </c>
      <c r="E9" s="81" t="s">
        <v>192</v>
      </c>
      <c r="F9" s="81" t="s">
        <v>79</v>
      </c>
      <c r="G9" s="145">
        <v>8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IS9" s="148"/>
      <c r="IT9" s="148"/>
      <c r="IU9" s="148"/>
    </row>
    <row r="10" spans="1:255" s="147" customFormat="1" ht="15.75">
      <c r="A10" s="144">
        <v>7</v>
      </c>
      <c r="B10" s="145" t="s">
        <v>202</v>
      </c>
      <c r="C10" s="145">
        <v>4.5</v>
      </c>
      <c r="D10" s="145" t="s">
        <v>196</v>
      </c>
      <c r="E10" s="81" t="s">
        <v>192</v>
      </c>
      <c r="F10" s="81" t="s">
        <v>79</v>
      </c>
      <c r="G10" s="145">
        <v>2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IS10" s="148"/>
      <c r="IT10" s="148"/>
      <c r="IU10" s="148"/>
    </row>
    <row r="11" spans="1:255" s="147" customFormat="1" ht="15.75">
      <c r="A11" s="144">
        <v>8</v>
      </c>
      <c r="B11" s="145" t="s">
        <v>152</v>
      </c>
      <c r="C11" s="145">
        <v>1.2</v>
      </c>
      <c r="D11" s="145" t="s">
        <v>80</v>
      </c>
      <c r="E11" s="81" t="s">
        <v>192</v>
      </c>
      <c r="F11" s="81" t="s">
        <v>79</v>
      </c>
      <c r="G11" s="145">
        <v>2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IS11" s="148"/>
      <c r="IT11" s="148"/>
      <c r="IU11" s="148"/>
    </row>
    <row r="12" spans="1:255" s="147" customFormat="1" ht="15.75">
      <c r="A12" s="144">
        <v>9</v>
      </c>
      <c r="B12" s="145" t="s">
        <v>153</v>
      </c>
      <c r="C12" s="145" t="s">
        <v>203</v>
      </c>
      <c r="D12" s="145" t="s">
        <v>80</v>
      </c>
      <c r="E12" s="81" t="s">
        <v>192</v>
      </c>
      <c r="F12" s="81" t="s">
        <v>79</v>
      </c>
      <c r="G12" s="145">
        <v>4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IS12" s="148"/>
      <c r="IT12" s="148"/>
      <c r="IU12" s="148"/>
    </row>
    <row r="13" spans="1:255" s="147" customFormat="1" ht="39" customHeight="1">
      <c r="A13" s="144">
        <v>10</v>
      </c>
      <c r="B13" s="145" t="s">
        <v>202</v>
      </c>
      <c r="C13" s="145">
        <v>4</v>
      </c>
      <c r="D13" s="145" t="s">
        <v>191</v>
      </c>
      <c r="E13" s="81" t="s">
        <v>192</v>
      </c>
      <c r="F13" s="81" t="s">
        <v>79</v>
      </c>
      <c r="G13" s="145">
        <v>1</v>
      </c>
      <c r="H13" s="145" t="s">
        <v>77</v>
      </c>
      <c r="I13" s="145" t="s">
        <v>77</v>
      </c>
      <c r="J13" s="145" t="s">
        <v>77</v>
      </c>
      <c r="K13" s="145" t="s">
        <v>77</v>
      </c>
      <c r="L13" s="146" t="s">
        <v>193</v>
      </c>
      <c r="IS13" s="148"/>
      <c r="IT13" s="148"/>
      <c r="IU13" s="148"/>
    </row>
    <row r="14" spans="1:255" s="147" customFormat="1" ht="37.5" customHeight="1">
      <c r="A14" s="144">
        <v>11</v>
      </c>
      <c r="B14" s="145" t="s">
        <v>204</v>
      </c>
      <c r="C14" s="145">
        <v>3</v>
      </c>
      <c r="D14" s="145" t="s">
        <v>191</v>
      </c>
      <c r="E14" s="81" t="s">
        <v>192</v>
      </c>
      <c r="F14" s="81" t="s">
        <v>79</v>
      </c>
      <c r="G14" s="145">
        <v>1</v>
      </c>
      <c r="H14" s="145" t="s">
        <v>77</v>
      </c>
      <c r="I14" s="145" t="s">
        <v>77</v>
      </c>
      <c r="J14" s="145" t="s">
        <v>77</v>
      </c>
      <c r="K14" s="145" t="s">
        <v>77</v>
      </c>
      <c r="L14" s="146" t="s">
        <v>193</v>
      </c>
      <c r="IS14" s="148"/>
      <c r="IT14" s="148"/>
      <c r="IU14" s="148"/>
    </row>
    <row r="15" spans="1:255" s="147" customFormat="1" ht="27.75" customHeight="1">
      <c r="A15" s="144">
        <v>12</v>
      </c>
      <c r="B15" s="145" t="s">
        <v>205</v>
      </c>
      <c r="C15" s="145">
        <v>3</v>
      </c>
      <c r="D15" s="145" t="s">
        <v>196</v>
      </c>
      <c r="E15" s="81" t="s">
        <v>192</v>
      </c>
      <c r="F15" s="81" t="s">
        <v>79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IS15" s="148"/>
      <c r="IT15" s="148"/>
      <c r="IU15" s="148"/>
    </row>
    <row r="16" spans="1:255" s="147" customFormat="1" ht="23.25" customHeight="1">
      <c r="A16" s="144">
        <v>13</v>
      </c>
      <c r="B16" s="145" t="s">
        <v>206</v>
      </c>
      <c r="C16" s="145">
        <v>8</v>
      </c>
      <c r="D16" s="145" t="s">
        <v>196</v>
      </c>
      <c r="E16" s="81" t="s">
        <v>192</v>
      </c>
      <c r="F16" s="81" t="s">
        <v>79</v>
      </c>
      <c r="G16" s="145">
        <v>1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IS16" s="148"/>
      <c r="IT16" s="148"/>
      <c r="IU16" s="148"/>
    </row>
    <row r="17" spans="1:255" s="147" customFormat="1" ht="21" customHeight="1">
      <c r="A17" s="144">
        <v>14</v>
      </c>
      <c r="B17" s="145" t="s">
        <v>207</v>
      </c>
      <c r="C17" s="145" t="s">
        <v>208</v>
      </c>
      <c r="D17" s="145" t="s">
        <v>196</v>
      </c>
      <c r="E17" s="81" t="s">
        <v>209</v>
      </c>
      <c r="F17" s="81" t="s">
        <v>210</v>
      </c>
      <c r="G17" s="145">
        <v>20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IS17" s="148"/>
      <c r="IT17" s="148"/>
      <c r="IU17" s="148"/>
    </row>
    <row r="18" spans="1:12" ht="15.75" customHeight="1">
      <c r="A18" s="149" t="s">
        <v>211</v>
      </c>
      <c r="B18" s="149"/>
      <c r="C18" s="149"/>
      <c r="D18" s="149"/>
      <c r="E18" s="149" t="s">
        <v>196</v>
      </c>
      <c r="F18" s="149" t="s">
        <v>79</v>
      </c>
      <c r="G18" s="150">
        <f>G6+G7+G8+G9+G10+G15+G16</f>
        <v>17</v>
      </c>
      <c r="H18" s="139"/>
      <c r="I18" s="139"/>
      <c r="J18" s="139"/>
      <c r="K18" s="139"/>
      <c r="L18" s="151"/>
    </row>
    <row r="19" spans="1:12" ht="15.75" customHeight="1">
      <c r="A19" s="149" t="s">
        <v>212</v>
      </c>
      <c r="B19" s="149"/>
      <c r="C19" s="149"/>
      <c r="D19" s="149"/>
      <c r="E19" s="149" t="s">
        <v>80</v>
      </c>
      <c r="F19" s="149" t="s">
        <v>79</v>
      </c>
      <c r="G19" s="150">
        <v>6</v>
      </c>
      <c r="H19" s="139"/>
      <c r="I19" s="139"/>
      <c r="J19" s="139"/>
      <c r="K19" s="139"/>
      <c r="L19" s="151"/>
    </row>
    <row r="20" spans="1:12" ht="24" customHeight="1">
      <c r="A20" s="149" t="s">
        <v>213</v>
      </c>
      <c r="B20" s="149"/>
      <c r="C20" s="149"/>
      <c r="D20" s="149"/>
      <c r="E20" s="149" t="s">
        <v>191</v>
      </c>
      <c r="F20" s="149" t="s">
        <v>79</v>
      </c>
      <c r="G20" s="150">
        <f>G4+G5+G13+G14</f>
        <v>5</v>
      </c>
      <c r="H20" s="139"/>
      <c r="I20" s="139"/>
      <c r="J20" s="139"/>
      <c r="K20" s="139"/>
      <c r="L20" s="151"/>
    </row>
    <row r="21" spans="1:12" ht="15.75" customHeight="1">
      <c r="A21" s="149" t="s">
        <v>214</v>
      </c>
      <c r="B21" s="149"/>
      <c r="C21" s="149"/>
      <c r="D21" s="149"/>
      <c r="E21" s="149" t="s">
        <v>196</v>
      </c>
      <c r="F21" s="149" t="s">
        <v>210</v>
      </c>
      <c r="G21" s="150">
        <f>G17</f>
        <v>20</v>
      </c>
      <c r="H21" s="139"/>
      <c r="I21" s="139"/>
      <c r="J21" s="139"/>
      <c r="K21" s="139"/>
      <c r="L21" s="152"/>
    </row>
    <row r="22" spans="1:12" ht="15.75" customHeight="1">
      <c r="A22" s="153" t="s">
        <v>215</v>
      </c>
      <c r="B22" s="153"/>
      <c r="C22" s="153"/>
      <c r="D22" s="153"/>
      <c r="E22" s="153"/>
      <c r="F22" s="153"/>
      <c r="G22" s="153"/>
      <c r="H22" s="154">
        <v>0</v>
      </c>
      <c r="I22" s="152"/>
      <c r="J22" s="152"/>
      <c r="K22" s="152"/>
      <c r="L22" s="139"/>
    </row>
    <row r="23" spans="1:11" ht="15.75" customHeight="1">
      <c r="A23" s="155" t="s">
        <v>216</v>
      </c>
      <c r="B23" s="155"/>
      <c r="C23" s="155"/>
      <c r="D23" s="155"/>
      <c r="E23" s="155"/>
      <c r="F23" s="155"/>
      <c r="G23" s="155"/>
      <c r="H23" s="155"/>
      <c r="I23" s="156">
        <v>0</v>
      </c>
      <c r="J23" s="151"/>
      <c r="K23" s="151"/>
    </row>
    <row r="24" spans="1:11" ht="15.75" customHeight="1">
      <c r="A24" s="157" t="s">
        <v>217</v>
      </c>
      <c r="B24" s="157"/>
      <c r="C24" s="157"/>
      <c r="D24" s="157"/>
      <c r="E24" s="157"/>
      <c r="F24" s="157"/>
      <c r="G24" s="157"/>
      <c r="H24" s="157"/>
      <c r="I24" s="157"/>
      <c r="J24" s="158">
        <v>0</v>
      </c>
      <c r="K24" s="151"/>
    </row>
    <row r="25" spans="1:11" ht="15.75" customHeight="1">
      <c r="A25" s="155" t="s">
        <v>218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9">
        <v>0</v>
      </c>
    </row>
    <row r="26" spans="1:12" ht="15.75" customHeight="1">
      <c r="A26" s="155" t="s">
        <v>219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60">
        <v>0</v>
      </c>
    </row>
    <row r="27" spans="1:12" s="88" customFormat="1" ht="15.75" customHeight="1">
      <c r="A27" s="161" t="s">
        <v>220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15.75" customHeight="1"/>
    <row r="29" spans="1:8" ht="29.25" customHeight="1">
      <c r="A29" s="12" t="s">
        <v>14</v>
      </c>
      <c r="B29" s="12"/>
      <c r="C29" s="162"/>
      <c r="D29" s="139"/>
      <c r="E29" s="139"/>
      <c r="F29" s="139"/>
      <c r="G29" s="139"/>
      <c r="H29" s="139"/>
    </row>
    <row r="30" spans="1:12" ht="22.5" customHeight="1">
      <c r="A30" s="12" t="s">
        <v>15</v>
      </c>
      <c r="B30" s="12"/>
      <c r="C30" s="12"/>
      <c r="D30" s="139"/>
      <c r="E30" s="139"/>
      <c r="F30" s="139"/>
      <c r="G30" s="163"/>
      <c r="H30" s="2" t="s">
        <v>221</v>
      </c>
      <c r="I30" s="2"/>
      <c r="J30" s="2"/>
      <c r="K30" s="2"/>
      <c r="L30" s="2"/>
    </row>
    <row r="31" spans="2:8" ht="15.75">
      <c r="B31" s="162"/>
      <c r="C31" s="162"/>
      <c r="D31" s="139"/>
      <c r="E31" s="139"/>
      <c r="F31" s="139"/>
      <c r="G31" s="139"/>
      <c r="H31" s="139"/>
    </row>
    <row r="32" spans="2:8" ht="21" customHeight="1">
      <c r="B32" s="164"/>
      <c r="C32" s="162"/>
      <c r="D32" s="139"/>
      <c r="E32" s="139"/>
      <c r="F32" s="139"/>
      <c r="G32" s="139"/>
      <c r="H32" s="139"/>
    </row>
    <row r="33" spans="1:12" s="88" customFormat="1" ht="14.25" customHeight="1">
      <c r="A33" s="165" t="s">
        <v>17</v>
      </c>
      <c r="B33" s="165"/>
      <c r="C33"/>
      <c r="D33"/>
      <c r="E33"/>
      <c r="F33" s="110"/>
      <c r="G33" s="163"/>
      <c r="H33" s="2"/>
      <c r="I33" s="2"/>
      <c r="J33" s="2"/>
      <c r="K33" s="2"/>
      <c r="L33" s="2"/>
    </row>
    <row r="34" spans="1:12" ht="15.75">
      <c r="A34" s="165" t="s">
        <v>53</v>
      </c>
      <c r="B34" s="165"/>
      <c r="C34"/>
      <c r="D34" s="126"/>
      <c r="E34" s="126"/>
      <c r="F34" s="126"/>
      <c r="H34" s="100" t="s">
        <v>222</v>
      </c>
      <c r="I34" s="100"/>
      <c r="J34" s="100"/>
      <c r="K34" s="100"/>
      <c r="L34" s="100"/>
    </row>
    <row r="36" ht="15.75" customHeight="1"/>
    <row r="38" spans="2:4" ht="15.75">
      <c r="B38" s="165"/>
      <c r="C38" s="165"/>
      <c r="D38" s="165"/>
    </row>
  </sheetData>
  <sheetProtection selectLockedCells="1" selectUnlockedCells="1"/>
  <autoFilter ref="A3:L27"/>
  <mergeCells count="19">
    <mergeCell ref="A1:L1"/>
    <mergeCell ref="B2:C2"/>
    <mergeCell ref="A18:D18"/>
    <mergeCell ref="A19:D19"/>
    <mergeCell ref="A20:D20"/>
    <mergeCell ref="A21:D21"/>
    <mergeCell ref="A22:G22"/>
    <mergeCell ref="A23:H23"/>
    <mergeCell ref="A24:I24"/>
    <mergeCell ref="A25:J25"/>
    <mergeCell ref="A26:K26"/>
    <mergeCell ref="A27:L27"/>
    <mergeCell ref="A29:B29"/>
    <mergeCell ref="A30:C30"/>
    <mergeCell ref="H30:L30"/>
    <mergeCell ref="A33:B33"/>
    <mergeCell ref="A34:B34"/>
    <mergeCell ref="H34:L34"/>
    <mergeCell ref="B38:D38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84" zoomScaleNormal="84" workbookViewId="0" topLeftCell="A1">
      <selection activeCell="H5" sqref="H5"/>
    </sheetView>
  </sheetViews>
  <sheetFormatPr defaultColWidth="8.796875" defaultRowHeight="14.25"/>
  <cols>
    <col min="1" max="1" width="1.2890625" style="0" customWidth="1"/>
    <col min="2" max="2" width="21.69921875" style="0" customWidth="1"/>
    <col min="3" max="16384" width="10.3984375" style="0" customWidth="1"/>
  </cols>
  <sheetData>
    <row r="2" spans="1:11" ht="15.75">
      <c r="A2" s="166" t="s">
        <v>223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7" ht="18">
      <c r="A3" s="167">
        <f>'контрол лист'!B2</f>
        <v>0</v>
      </c>
      <c r="B3" s="167"/>
      <c r="C3" s="167"/>
      <c r="D3" s="168"/>
      <c r="E3" s="169"/>
      <c r="F3" s="169"/>
      <c r="G3" s="169"/>
    </row>
    <row r="4" spans="1:10" ht="18">
      <c r="A4" s="168"/>
      <c r="B4" s="168"/>
      <c r="C4" s="168"/>
      <c r="D4" s="168"/>
      <c r="E4" s="170">
        <f>'График ревизий'!E11</f>
        <v>45240</v>
      </c>
      <c r="F4" s="170"/>
      <c r="G4" s="170"/>
      <c r="H4" s="170">
        <f>'График ревизий'!F4</f>
        <v>45259</v>
      </c>
      <c r="I4" s="170"/>
      <c r="J4" s="170"/>
    </row>
    <row r="5" spans="1:10" ht="77.25">
      <c r="A5" s="171"/>
      <c r="B5" s="172" t="s">
        <v>179</v>
      </c>
      <c r="C5" s="172" t="s">
        <v>224</v>
      </c>
      <c r="D5" s="172" t="s">
        <v>225</v>
      </c>
      <c r="E5" s="173" t="s">
        <v>226</v>
      </c>
      <c r="F5" s="173" t="s">
        <v>227</v>
      </c>
      <c r="G5" s="174" t="s">
        <v>228</v>
      </c>
      <c r="H5" s="173" t="s">
        <v>226</v>
      </c>
      <c r="I5" s="173" t="s">
        <v>227</v>
      </c>
      <c r="J5" s="174" t="s">
        <v>228</v>
      </c>
    </row>
    <row r="6" spans="2:10" ht="15.75">
      <c r="B6" s="145" t="s">
        <v>152</v>
      </c>
      <c r="C6" s="175">
        <v>1.2</v>
      </c>
      <c r="D6" s="176">
        <v>2</v>
      </c>
      <c r="E6" s="177" t="s">
        <v>77</v>
      </c>
      <c r="F6" s="177">
        <v>0</v>
      </c>
      <c r="G6" s="178" t="s">
        <v>229</v>
      </c>
      <c r="H6" s="177" t="s">
        <v>77</v>
      </c>
      <c r="I6" s="177">
        <v>0</v>
      </c>
      <c r="J6" s="178" t="s">
        <v>229</v>
      </c>
    </row>
    <row r="7" spans="2:10" ht="15.75">
      <c r="B7" s="145" t="s">
        <v>153</v>
      </c>
      <c r="C7" s="175" t="s">
        <v>230</v>
      </c>
      <c r="D7" s="176">
        <v>3</v>
      </c>
      <c r="E7" s="177" t="s">
        <v>77</v>
      </c>
      <c r="F7" s="177">
        <v>0</v>
      </c>
      <c r="G7" s="178" t="s">
        <v>229</v>
      </c>
      <c r="H7" s="177" t="s">
        <v>77</v>
      </c>
      <c r="I7" s="177">
        <v>0</v>
      </c>
      <c r="J7" s="178" t="s">
        <v>229</v>
      </c>
    </row>
    <row r="8" spans="2:4" ht="15.75">
      <c r="B8" t="s">
        <v>231</v>
      </c>
      <c r="D8" s="179">
        <v>5</v>
      </c>
    </row>
    <row r="10" spans="1:11" ht="28.5" customHeight="1">
      <c r="A10" s="180" t="s">
        <v>232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9" ht="15.75">
      <c r="A11" s="8" t="s">
        <v>14</v>
      </c>
      <c r="B11" s="10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1" t="s">
        <v>233</v>
      </c>
      <c r="B12" s="11"/>
      <c r="C12" s="11"/>
      <c r="D12" s="11"/>
      <c r="E12" s="11"/>
      <c r="F12" s="11"/>
      <c r="G12" s="11"/>
      <c r="H12" s="11"/>
      <c r="I12" s="11"/>
    </row>
    <row r="13" spans="3:11" ht="15.75">
      <c r="C13" s="169"/>
      <c r="D13" s="169"/>
      <c r="E13" s="169"/>
      <c r="F13" s="169"/>
      <c r="G13" s="2" t="s">
        <v>221</v>
      </c>
      <c r="H13" s="2"/>
      <c r="I13" s="2"/>
      <c r="J13" s="2"/>
      <c r="K13" s="2"/>
    </row>
    <row r="15" spans="2:13" ht="15.75">
      <c r="B15" s="165" t="s">
        <v>17</v>
      </c>
      <c r="C15" s="165"/>
      <c r="G15" s="110"/>
      <c r="H15" s="163"/>
      <c r="I15" s="2"/>
      <c r="J15" s="2"/>
      <c r="K15" s="2"/>
      <c r="L15" s="2"/>
      <c r="M15" s="2"/>
    </row>
    <row r="16" spans="2:13" ht="15.75">
      <c r="B16" s="165" t="s">
        <v>53</v>
      </c>
      <c r="C16" s="165"/>
      <c r="E16" s="126"/>
      <c r="F16" s="126"/>
      <c r="G16" s="126"/>
      <c r="H16" s="128"/>
      <c r="I16" s="100" t="s">
        <v>222</v>
      </c>
      <c r="J16" s="100"/>
      <c r="K16" s="100"/>
      <c r="L16" s="100"/>
      <c r="M16" s="100"/>
    </row>
  </sheetData>
  <sheetProtection selectLockedCells="1" selectUnlockedCells="1"/>
  <mergeCells count="10">
    <mergeCell ref="A2:K2"/>
    <mergeCell ref="A3:C3"/>
    <mergeCell ref="E4:G4"/>
    <mergeCell ref="H4:J4"/>
    <mergeCell ref="A10:K10"/>
    <mergeCell ref="A12:I12"/>
    <mergeCell ref="G13:K13"/>
    <mergeCell ref="B15:C15"/>
    <mergeCell ref="B16:C16"/>
    <mergeCell ref="I16:M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2023-05-26T08:27:49Z</cp:lastPrinted>
  <dcterms:created xsi:type="dcterms:W3CDTF">2022-01-27T05:47:12Z</dcterms:created>
  <dcterms:modified xsi:type="dcterms:W3CDTF">2023-11-30T05:26:02Z</dcterms:modified>
  <cp:category/>
  <cp:version/>
  <cp:contentType/>
  <cp:contentStatus/>
  <cp:revision>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